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8"/>
  <workbookPr codeName="ThisWorkbook"/>
  <mc:AlternateContent xmlns:mc="http://schemas.openxmlformats.org/markup-compatibility/2006">
    <mc:Choice Requires="x15">
      <x15ac:absPath xmlns:x15ac="http://schemas.microsoft.com/office/spreadsheetml/2010/11/ac" url="https://optionconsommateurs.sharepoint.com/sites/Budgetaire/DocumentsConsultationsBudget/Outils/"/>
    </mc:Choice>
  </mc:AlternateContent>
  <xr:revisionPtr revIDLastSave="0" documentId="8_{1682B44F-0C9E-41A1-819B-F1F348F6C4F2}" xr6:coauthVersionLast="47" xr6:coauthVersionMax="47" xr10:uidLastSave="{00000000-0000-0000-0000-000000000000}"/>
  <bookViews>
    <workbookView xWindow="-108" yWindow="-108" windowWidth="23256" windowHeight="12456" tabRatio="692" firstSheet="3" activeTab="3" xr2:uid="{00000000-000D-0000-FFFF-FFFF00000000}"/>
  </bookViews>
  <sheets>
    <sheet name="Instructions" sheetId="7" r:id="rId1"/>
    <sheet name="General Information" sheetId="10" r:id="rId2"/>
    <sheet name="Balance Sheet" sheetId="3" r:id="rId3"/>
    <sheet name="Monthly Budget" sheetId="2" r:id="rId4"/>
    <sheet name="Summary" sheetId="4" r:id="rId5"/>
    <sheet name="Annual budget monitoring" sheetId="9" r:id="rId6"/>
    <sheet name="House or condo project " sheetId="12" r:id="rId7"/>
  </sheets>
  <definedNames>
    <definedName name="No">'General Information'!$E$24</definedName>
    <definedName name="StartingBalance">#REF!</definedName>
    <definedName name="_xlnm.Print_Area" localSheetId="2">'Balance Sheet'!$A$1:$J$57</definedName>
    <definedName name="_xlnm.Print_Area" localSheetId="3">'Monthly Budget'!$A$1:$F$171</definedName>
    <definedName name="_xlnm.Print_Area" localSheetId="4">Summary!$A$1:$L$61</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3" l="1"/>
  <c r="D161" i="9"/>
  <c r="D160" i="9"/>
  <c r="D163" i="9" s="1"/>
  <c r="G52" i="12"/>
  <c r="G34" i="12"/>
  <c r="G16" i="12"/>
  <c r="G10" i="12"/>
  <c r="G9" i="12"/>
  <c r="G162" i="9"/>
  <c r="H162" i="9"/>
  <c r="I162" i="9"/>
  <c r="J162" i="9"/>
  <c r="K162" i="9"/>
  <c r="L162" i="9"/>
  <c r="M162" i="9"/>
  <c r="N162" i="9"/>
  <c r="O162" i="9"/>
  <c r="P162" i="9"/>
  <c r="Q162" i="9"/>
  <c r="R162" i="9"/>
  <c r="S162" i="9"/>
  <c r="T162" i="9"/>
  <c r="U162" i="9"/>
  <c r="V162" i="9"/>
  <c r="W162" i="9"/>
  <c r="X162" i="9"/>
  <c r="Y162" i="9"/>
  <c r="Z162" i="9"/>
  <c r="F162" i="9"/>
  <c r="E162" i="9"/>
  <c r="D162" i="9"/>
  <c r="C162" i="9"/>
  <c r="S161" i="9"/>
  <c r="T161" i="9"/>
  <c r="U161" i="9"/>
  <c r="V161" i="9"/>
  <c r="W161" i="9"/>
  <c r="X161" i="9"/>
  <c r="Y161" i="9"/>
  <c r="Z161" i="9"/>
  <c r="I161" i="9"/>
  <c r="J161" i="9"/>
  <c r="K161" i="9"/>
  <c r="L161" i="9"/>
  <c r="M161" i="9"/>
  <c r="N161" i="9"/>
  <c r="O161" i="9"/>
  <c r="P161" i="9"/>
  <c r="Q161" i="9"/>
  <c r="Q163" i="9" s="1"/>
  <c r="R161" i="9"/>
  <c r="G161" i="9"/>
  <c r="H161" i="9"/>
  <c r="F161" i="9"/>
  <c r="E161" i="9"/>
  <c r="C161" i="9"/>
  <c r="AB143" i="9"/>
  <c r="AB142" i="9"/>
  <c r="AA143" i="9"/>
  <c r="AA142" i="9"/>
  <c r="AB136" i="9"/>
  <c r="AB137" i="9"/>
  <c r="AB138" i="9"/>
  <c r="AB139" i="9"/>
  <c r="AA136" i="9"/>
  <c r="AA137" i="9"/>
  <c r="AA138" i="9"/>
  <c r="AA139" i="9"/>
  <c r="AB135" i="9"/>
  <c r="AB134" i="9"/>
  <c r="AB133" i="9"/>
  <c r="AB132" i="9"/>
  <c r="AB131" i="9"/>
  <c r="AA135" i="9"/>
  <c r="AA134" i="9"/>
  <c r="AA133" i="9"/>
  <c r="AA132" i="9"/>
  <c r="AA131" i="9"/>
  <c r="Y165" i="9"/>
  <c r="W165" i="9"/>
  <c r="U165" i="9"/>
  <c r="S165" i="9"/>
  <c r="Q165" i="9"/>
  <c r="O165" i="9"/>
  <c r="M165" i="9"/>
  <c r="K165" i="9"/>
  <c r="I165" i="9"/>
  <c r="G165" i="9"/>
  <c r="E165" i="9"/>
  <c r="C165" i="9"/>
  <c r="Z160" i="9"/>
  <c r="Y160" i="9"/>
  <c r="X160" i="9"/>
  <c r="X163" i="9" s="1"/>
  <c r="W160" i="9"/>
  <c r="V160" i="9"/>
  <c r="U160" i="9"/>
  <c r="U163" i="9" s="1"/>
  <c r="T160" i="9"/>
  <c r="T163" i="9" s="1"/>
  <c r="S160" i="9"/>
  <c r="S163" i="9" s="1"/>
  <c r="R160" i="9"/>
  <c r="R163" i="9" s="1"/>
  <c r="Q160" i="9"/>
  <c r="P160" i="9"/>
  <c r="P163" i="9" s="1"/>
  <c r="O160" i="9"/>
  <c r="N160" i="9"/>
  <c r="M160" i="9"/>
  <c r="L160" i="9"/>
  <c r="K160" i="9"/>
  <c r="J160" i="9"/>
  <c r="I160" i="9"/>
  <c r="H160" i="9"/>
  <c r="H163" i="9" s="1"/>
  <c r="G160" i="9"/>
  <c r="F160" i="9"/>
  <c r="F163" i="9" s="1"/>
  <c r="E160" i="9"/>
  <c r="C160" i="9"/>
  <c r="AB157" i="9"/>
  <c r="AA157" i="9"/>
  <c r="AB156" i="9"/>
  <c r="AA156" i="9"/>
  <c r="AB155" i="9"/>
  <c r="AA155" i="9"/>
  <c r="AB150" i="9"/>
  <c r="AA150" i="9"/>
  <c r="AB149" i="9"/>
  <c r="AA149" i="9"/>
  <c r="AB148" i="9"/>
  <c r="AA148" i="9"/>
  <c r="AB147" i="9"/>
  <c r="AA147" i="9"/>
  <c r="AB128" i="9"/>
  <c r="AA128" i="9"/>
  <c r="AB127" i="9"/>
  <c r="AA127" i="9"/>
  <c r="AB126" i="9"/>
  <c r="AA126" i="9"/>
  <c r="AB125" i="9"/>
  <c r="AA125" i="9"/>
  <c r="AB124" i="9"/>
  <c r="AA124" i="9"/>
  <c r="AB120" i="9"/>
  <c r="AA120" i="9"/>
  <c r="AB119" i="9"/>
  <c r="AA119" i="9"/>
  <c r="AB118" i="9"/>
  <c r="AA118" i="9"/>
  <c r="AB115" i="9"/>
  <c r="AA115" i="9"/>
  <c r="AB114" i="9"/>
  <c r="AA114" i="9"/>
  <c r="AB113" i="9"/>
  <c r="AA113" i="9"/>
  <c r="AB112" i="9"/>
  <c r="AA112" i="9"/>
  <c r="AB109" i="9"/>
  <c r="AA109" i="9"/>
  <c r="AB108" i="9"/>
  <c r="AA108" i="9"/>
  <c r="AB107" i="9"/>
  <c r="AA107" i="9"/>
  <c r="AB106" i="9"/>
  <c r="AA106" i="9"/>
  <c r="AB105" i="9"/>
  <c r="AA105" i="9"/>
  <c r="AB102" i="9"/>
  <c r="AA102" i="9"/>
  <c r="AB101" i="9"/>
  <c r="AA101" i="9"/>
  <c r="AB100" i="9"/>
  <c r="AA100" i="9"/>
  <c r="AB97" i="9"/>
  <c r="AA97" i="9"/>
  <c r="AB96" i="9"/>
  <c r="AA96" i="9"/>
  <c r="AB95" i="9"/>
  <c r="AA95" i="9"/>
  <c r="AB94" i="9"/>
  <c r="AA94" i="9"/>
  <c r="AB93" i="9"/>
  <c r="AA93" i="9"/>
  <c r="AB92" i="9"/>
  <c r="AA92" i="9"/>
  <c r="AB91" i="9"/>
  <c r="AA91" i="9"/>
  <c r="AB90" i="9"/>
  <c r="AA90" i="9"/>
  <c r="AB89" i="9"/>
  <c r="AA89" i="9"/>
  <c r="AB86" i="9"/>
  <c r="AA86" i="9"/>
  <c r="AB85" i="9"/>
  <c r="AA85" i="9"/>
  <c r="AB84" i="9"/>
  <c r="AA84" i="9"/>
  <c r="AB83" i="9"/>
  <c r="AA83" i="9"/>
  <c r="AB82" i="9"/>
  <c r="AA82" i="9"/>
  <c r="AB79" i="9"/>
  <c r="AA79" i="9"/>
  <c r="AB78" i="9"/>
  <c r="AA78" i="9"/>
  <c r="AB77" i="9"/>
  <c r="AA77" i="9"/>
  <c r="AB76" i="9"/>
  <c r="AA76" i="9"/>
  <c r="AB75" i="9"/>
  <c r="AA75" i="9"/>
  <c r="AB74" i="9"/>
  <c r="AA74" i="9"/>
  <c r="AB73" i="9"/>
  <c r="AA73" i="9"/>
  <c r="AB67" i="9"/>
  <c r="AA67" i="9"/>
  <c r="AB66" i="9"/>
  <c r="AA66" i="9"/>
  <c r="AB65" i="9"/>
  <c r="AA65" i="9"/>
  <c r="AB62" i="9"/>
  <c r="AA62" i="9"/>
  <c r="AB61" i="9"/>
  <c r="AA61" i="9"/>
  <c r="AB60" i="9"/>
  <c r="AA60" i="9"/>
  <c r="AB59" i="9"/>
  <c r="AA59" i="9"/>
  <c r="AB58" i="9"/>
  <c r="AA58" i="9"/>
  <c r="AB55" i="9"/>
  <c r="AA55" i="9"/>
  <c r="AB54" i="9"/>
  <c r="AA54" i="9"/>
  <c r="AB53" i="9"/>
  <c r="AA53" i="9"/>
  <c r="AB52" i="9"/>
  <c r="AA52" i="9"/>
  <c r="AB51" i="9"/>
  <c r="AA51" i="9"/>
  <c r="AB50" i="9"/>
  <c r="AA50" i="9"/>
  <c r="AB49" i="9"/>
  <c r="AA49" i="9"/>
  <c r="AB48" i="9"/>
  <c r="AA48" i="9"/>
  <c r="AB47" i="9"/>
  <c r="AA47" i="9"/>
  <c r="AB46" i="9"/>
  <c r="AA46" i="9"/>
  <c r="AB43" i="9"/>
  <c r="AA43" i="9"/>
  <c r="AB42" i="9"/>
  <c r="AA42" i="9"/>
  <c r="AB41" i="9"/>
  <c r="AA41" i="9"/>
  <c r="AB40" i="9"/>
  <c r="AA40" i="9"/>
  <c r="AB39" i="9"/>
  <c r="AA39" i="9"/>
  <c r="AB38" i="9"/>
  <c r="AA38" i="9"/>
  <c r="AB37" i="9"/>
  <c r="AA37" i="9"/>
  <c r="AB36" i="9"/>
  <c r="AA36" i="9"/>
  <c r="AB35" i="9"/>
  <c r="AA35" i="9"/>
  <c r="AB28" i="9"/>
  <c r="AA28" i="9"/>
  <c r="AB27" i="9"/>
  <c r="AA27" i="9"/>
  <c r="AB26" i="9"/>
  <c r="AA26" i="9"/>
  <c r="AB25" i="9"/>
  <c r="AA25" i="9"/>
  <c r="AB24" i="9"/>
  <c r="AA24" i="9"/>
  <c r="AB23" i="9"/>
  <c r="AA23" i="9"/>
  <c r="AB22" i="9"/>
  <c r="AA22" i="9"/>
  <c r="AB17" i="9"/>
  <c r="AA17" i="9"/>
  <c r="AB16" i="9"/>
  <c r="AA16" i="9"/>
  <c r="AB15" i="9"/>
  <c r="AA15" i="9"/>
  <c r="AB14" i="9"/>
  <c r="AA14" i="9"/>
  <c r="AB13" i="9"/>
  <c r="AA13" i="9"/>
  <c r="AB12" i="9"/>
  <c r="AA12" i="9"/>
  <c r="AB11" i="9"/>
  <c r="AA11" i="9"/>
  <c r="AB10" i="9"/>
  <c r="AA10" i="9"/>
  <c r="AB8" i="9"/>
  <c r="AA8" i="9"/>
  <c r="AB7" i="9"/>
  <c r="AA7" i="9"/>
  <c r="AB6" i="9"/>
  <c r="AA6" i="9"/>
  <c r="AB5" i="9"/>
  <c r="AA5" i="9"/>
  <c r="K163" i="9" l="1"/>
  <c r="G163" i="9"/>
  <c r="C163" i="9"/>
  <c r="G17" i="12"/>
  <c r="G18" i="12"/>
  <c r="W163" i="9"/>
  <c r="L163" i="9"/>
  <c r="J163" i="9"/>
  <c r="M163" i="9"/>
  <c r="Y163" i="9"/>
  <c r="N163" i="9"/>
  <c r="Z163" i="9"/>
  <c r="I163" i="9"/>
  <c r="V163" i="9"/>
  <c r="O163" i="9"/>
  <c r="E163" i="9"/>
  <c r="AB161" i="9"/>
  <c r="AB162" i="9"/>
  <c r="AA161" i="9"/>
  <c r="AA160" i="9"/>
  <c r="AB160" i="9"/>
  <c r="AA162" i="9"/>
  <c r="AB163" i="9" l="1"/>
  <c r="AA163" i="9"/>
  <c r="B31" i="4" l="1"/>
  <c r="B32" i="4"/>
  <c r="C154" i="2"/>
  <c r="C32" i="4" s="1"/>
  <c r="C150" i="2"/>
  <c r="C31" i="4" s="1"/>
  <c r="D32" i="4" l="1"/>
  <c r="D31" i="4"/>
  <c r="B18" i="4" l="1"/>
  <c r="E52" i="3"/>
  <c r="E53" i="3" l="1"/>
  <c r="C35" i="4" l="1"/>
  <c r="C39" i="4"/>
  <c r="D39" i="4" s="1"/>
  <c r="C36" i="4"/>
  <c r="D36" i="4" s="1"/>
  <c r="C37" i="4"/>
  <c r="D37" i="4" s="1"/>
  <c r="C38" i="4"/>
  <c r="D38" i="4" s="1"/>
  <c r="C40" i="4" l="1"/>
  <c r="D35" i="4"/>
  <c r="C7" i="4" l="1"/>
  <c r="J54" i="3" l="1"/>
  <c r="J53" i="3"/>
  <c r="J55" i="3" l="1"/>
  <c r="J56" i="3" s="1"/>
  <c r="B39" i="4" l="1"/>
  <c r="B38" i="4"/>
  <c r="B37" i="4"/>
  <c r="B36" i="4"/>
  <c r="B35" i="4"/>
  <c r="B30" i="4"/>
  <c r="B29" i="4"/>
  <c r="B28" i="4"/>
  <c r="B27" i="4"/>
  <c r="B26" i="4"/>
  <c r="B25" i="4"/>
  <c r="B24" i="4"/>
  <c r="B23" i="4"/>
  <c r="B21" i="4"/>
  <c r="B20" i="4"/>
  <c r="B19" i="4"/>
  <c r="G3" i="4"/>
  <c r="C75" i="2" l="1"/>
  <c r="C21" i="4" s="1"/>
  <c r="D21" i="4" s="1"/>
  <c r="C51" i="2"/>
  <c r="C18" i="4" s="1"/>
  <c r="C33" i="2"/>
  <c r="C8" i="4" s="1"/>
  <c r="D7" i="4"/>
  <c r="C139" i="2"/>
  <c r="C30" i="4" s="1"/>
  <c r="C113" i="2"/>
  <c r="C26" i="4" s="1"/>
  <c r="C70" i="2"/>
  <c r="C20" i="4" s="1"/>
  <c r="C63" i="2"/>
  <c r="C19" i="4" s="1"/>
  <c r="C108" i="2"/>
  <c r="C25" i="4" s="1"/>
  <c r="C120" i="2"/>
  <c r="C27" i="4" s="1"/>
  <c r="C168" i="2"/>
  <c r="C13" i="4" s="1"/>
  <c r="C132" i="2"/>
  <c r="C29" i="4" s="1"/>
  <c r="C127" i="2"/>
  <c r="C28" i="4" s="1"/>
  <c r="C97" i="2"/>
  <c r="C24" i="4" s="1"/>
  <c r="C90" i="2"/>
  <c r="C19" i="2"/>
  <c r="C23" i="4" l="1"/>
  <c r="D23" i="4" s="1"/>
  <c r="C156" i="2"/>
  <c r="D40" i="4"/>
  <c r="D13" i="4"/>
  <c r="D8" i="4"/>
  <c r="D20" i="4"/>
  <c r="D28" i="4"/>
  <c r="D26" i="4"/>
  <c r="D29" i="4"/>
  <c r="D30" i="4"/>
  <c r="D24" i="4"/>
  <c r="D27" i="4"/>
  <c r="D25" i="4"/>
  <c r="D19" i="4"/>
  <c r="C5" i="4"/>
  <c r="D18" i="4"/>
  <c r="C77" i="2"/>
  <c r="E32" i="4" l="1"/>
  <c r="E31" i="4"/>
  <c r="J3" i="4"/>
  <c r="G11" i="4"/>
  <c r="H10" i="4" s="1"/>
  <c r="E40" i="4"/>
  <c r="E36" i="4"/>
  <c r="E37" i="4"/>
  <c r="E38" i="4"/>
  <c r="E39" i="4"/>
  <c r="E35" i="4"/>
  <c r="E29" i="4"/>
  <c r="E25" i="4"/>
  <c r="E18" i="4"/>
  <c r="D5" i="4"/>
  <c r="E21" i="4"/>
  <c r="E26" i="4"/>
  <c r="E23" i="4"/>
  <c r="E24" i="4"/>
  <c r="E27" i="4"/>
  <c r="E28" i="4"/>
  <c r="E19" i="4"/>
  <c r="E8" i="4"/>
  <c r="E30" i="4"/>
  <c r="E20" i="4"/>
  <c r="C171" i="2"/>
  <c r="C6" i="4" s="1"/>
  <c r="C9" i="4" l="1"/>
  <c r="D9" i="4" s="1"/>
  <c r="D6" i="4"/>
  <c r="F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Johanne Le Blanc</author>
  </authors>
  <commentList>
    <comment ref="C3" authorId="0" shapeId="0" xr:uid="{F996E656-7168-4370-9678-0A0F1EFC6FB4}">
      <text>
        <r>
          <rPr>
            <b/>
            <sz val="14"/>
            <color indexed="37"/>
            <rFont val="Raleway"/>
          </rPr>
          <t xml:space="preserve">Here, we try to assess what your assets are worth if you were to sell them today. </t>
        </r>
      </text>
    </comment>
    <comment ref="B34" authorId="0" shapeId="0" xr:uid="{366D30AD-D202-4F14-B58C-91BB3D2D572B}">
      <text>
        <r>
          <rPr>
            <b/>
            <sz val="9"/>
            <color indexed="81"/>
            <rFont val="Tahoma"/>
            <family val="2"/>
          </rPr>
          <t xml:space="preserve">This is a purchase that you repay by paying a certain amount each month.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Johanne Le Blanc</author>
  </authors>
  <commentList>
    <comment ref="B5" authorId="0" shapeId="0" xr:uid="{97D17832-1654-4FC8-900B-2ED04898CFFF}">
      <text>
        <r>
          <rPr>
            <b/>
            <sz val="11"/>
            <color indexed="16"/>
            <rFont val="Microsoft JhengHei UI"/>
            <family val="2"/>
          </rPr>
          <t xml:space="preserve">Le salaire NET est votre salaire moins les impôts et les déductions à la source. Il s'agit du montant que vous pouvez réellement utiliser. </t>
        </r>
      </text>
    </comment>
    <comment ref="B36" authorId="0" shapeId="0" xr:uid="{A6ACBC0F-2926-4A35-8902-21C48159DE3C}">
      <text>
        <r>
          <rPr>
            <sz val="12"/>
            <color indexed="16"/>
            <rFont val="Raleway"/>
          </rPr>
          <t xml:space="preserve">These are monthly expenses that are always the same amount or almost the same amount. Very often, you have signed a commitment for these expenses. 
</t>
        </r>
      </text>
    </comment>
    <comment ref="B37" authorId="0" shapeId="0" xr:uid="{385DA6E2-5105-4394-8CCD-56B5EDBE2355}">
      <text>
        <r>
          <rPr>
            <b/>
            <sz val="11"/>
            <color indexed="16"/>
            <rFont val="Raleway"/>
          </rPr>
          <t xml:space="preserve">Il s'agit des dépenses du mois dont le paiement est toujours le même montant ou presque. Très souvent, vous avez signez un engagement pour ces dépenses. </t>
        </r>
      </text>
    </comment>
    <comment ref="B80" authorId="0" shapeId="0" xr:uid="{7B696D18-8832-4BDD-9CD1-4797736100EF}">
      <text>
        <r>
          <rPr>
            <sz val="11"/>
            <color indexed="16"/>
            <rFont val="Raleway"/>
          </rPr>
          <t>These expenses are regular but may vary depending on your choices.</t>
        </r>
      </text>
    </comment>
    <comment ref="B159" authorId="0" shapeId="0" xr:uid="{6BE89D06-23EC-44F0-8062-7A813C19D659}">
      <text>
        <r>
          <rPr>
            <b/>
            <sz val="10"/>
            <color indexed="16"/>
            <rFont val="Raleway"/>
          </rPr>
          <t>These are recurring expenses throughout the year but are neither weekly nor monthly. For example, Christmas, birthdays, professional membership fees, driver's license fees, etc.
All expenses entered in the yellow cells are occasional expenses. You can find the total amounts entered in these cells under the “Summary” tab.</t>
        </r>
      </text>
    </comment>
  </commentList>
</comments>
</file>

<file path=xl/sharedStrings.xml><?xml version="1.0" encoding="utf-8"?>
<sst xmlns="http://schemas.openxmlformats.org/spreadsheetml/2006/main" count="530" uniqueCount="367">
  <si>
    <t xml:space="preserve">Case Number: </t>
  </si>
  <si>
    <t>Referred by:</t>
  </si>
  <si>
    <t>Name of the budget advisor:</t>
  </si>
  <si>
    <t>First and last Name:</t>
  </si>
  <si>
    <t>Address:</t>
  </si>
  <si>
    <t>City:</t>
  </si>
  <si>
    <t>Postal Code:</t>
  </si>
  <si>
    <t>City district:</t>
  </si>
  <si>
    <t xml:space="preserve">Other: </t>
  </si>
  <si>
    <t>Personal Phone:</t>
  </si>
  <si>
    <t>Work phone:</t>
  </si>
  <si>
    <t>E-Mail:</t>
  </si>
  <si>
    <t>Date of appointment:</t>
  </si>
  <si>
    <t>Notes:</t>
  </si>
  <si>
    <t>This is a:</t>
  </si>
  <si>
    <t>First appointment</t>
  </si>
  <si>
    <t>follow-up appointment</t>
  </si>
  <si>
    <t>Have you ever filed for bankruptcy?</t>
  </si>
  <si>
    <t>Non</t>
  </si>
  <si>
    <t>If  yes, Date of debt discharge</t>
  </si>
  <si>
    <t>If 2nd bankruptcy, date of debt discharge:</t>
  </si>
  <si>
    <t>Have you ever been registered for voluntary deposit?</t>
  </si>
  <si>
    <t>Situation and goals</t>
  </si>
  <si>
    <t>Your assets / your possessions</t>
  </si>
  <si>
    <t>Category</t>
  </si>
  <si>
    <t>Name of bank / financial institution</t>
  </si>
  <si>
    <t xml:space="preserve">Notes </t>
  </si>
  <si>
    <t>Car</t>
  </si>
  <si>
    <t>Furniture</t>
  </si>
  <si>
    <t>House / Condo</t>
  </si>
  <si>
    <t>Cottage</t>
  </si>
  <si>
    <t>RRSP / REER</t>
  </si>
  <si>
    <t xml:space="preserve">Savings (TFSA / CELI) </t>
  </si>
  <si>
    <t>Savings (FHSA / CELIAPP)</t>
  </si>
  <si>
    <t>Checking account or current account</t>
  </si>
  <si>
    <t>Bank account #2</t>
  </si>
  <si>
    <t>Savings Account</t>
  </si>
  <si>
    <t>Items / Property of special value</t>
  </si>
  <si>
    <t>Other</t>
  </si>
  <si>
    <t>Total assets</t>
  </si>
  <si>
    <t>Your passive assets/debts</t>
  </si>
  <si>
    <t>Categories</t>
  </si>
  <si>
    <t>Balance</t>
  </si>
  <si>
    <t>Monthly payment</t>
  </si>
  <si>
    <t>Credit limit</t>
  </si>
  <si>
    <t>Interest rate</t>
  </si>
  <si>
    <t>Due date</t>
  </si>
  <si>
    <t>Notes</t>
  </si>
  <si>
    <t>Credit Cards: (Visa, Mastercard, magasins)</t>
  </si>
  <si>
    <t>Name:</t>
  </si>
  <si>
    <t>Loans</t>
  </si>
  <si>
    <t>Personal loan</t>
  </si>
  <si>
    <t>Car loan</t>
  </si>
  <si>
    <t>Mortgage loan</t>
  </si>
  <si>
    <t>Student loan</t>
  </si>
  <si>
    <t>Credit line</t>
  </si>
  <si>
    <t>Financing plans /  "Buy now pay later"</t>
  </si>
  <si>
    <t>Debts to the government</t>
  </si>
  <si>
    <t>Revenu Québec</t>
  </si>
  <si>
    <t>Canada Revenue Agency (CRA)</t>
  </si>
  <si>
    <t>Social Assistance / Social Solidarity (QC)</t>
  </si>
  <si>
    <t>RRSP HBP (REER / RAP)</t>
  </si>
  <si>
    <t>Fines (parking and speeding tickets, etc.)</t>
  </si>
  <si>
    <t>Hydro, communication services, gas (Bell, Vidéotron, Hydro-Québec)</t>
  </si>
  <si>
    <t>Nom :</t>
  </si>
  <si>
    <t>Other debt:</t>
  </si>
  <si>
    <t>Due Rent (Housing):</t>
  </si>
  <si>
    <t>Creditor:</t>
  </si>
  <si>
    <t>Total passive assets / debt</t>
  </si>
  <si>
    <t>Total monthly payments</t>
  </si>
  <si>
    <t>Assets</t>
  </si>
  <si>
    <t>Debt</t>
  </si>
  <si>
    <t xml:space="preserve">Note: 
</t>
  </si>
  <si>
    <t>Net worth:</t>
  </si>
  <si>
    <t>Monthly income</t>
  </si>
  <si>
    <t>Amount</t>
  </si>
  <si>
    <t>Net pay (after taxes)</t>
  </si>
  <si>
    <t>Social Assistance / Social Solidarity</t>
  </si>
  <si>
    <t>Employment Insurance benefits</t>
  </si>
  <si>
    <t>Family Allowance (QC)</t>
  </si>
  <si>
    <t>Canada Child Benefit (CCB)</t>
  </si>
  <si>
    <t>Support Payments (Child support)</t>
  </si>
  <si>
    <t>Quebec Pension Plan (QPP / RRQ)</t>
  </si>
  <si>
    <t>Federal Old Age Security (OAS)</t>
  </si>
  <si>
    <t>Federal Guaranteed Income Supplement (GIS)</t>
  </si>
  <si>
    <t>GST/HST Credit (federal)</t>
  </si>
  <si>
    <t>Solidarity Tax Credit (QC)</t>
  </si>
  <si>
    <t>Rental revenues (if you are a landlord)</t>
  </si>
  <si>
    <t>Other income:</t>
  </si>
  <si>
    <t>Total of monthly income</t>
  </si>
  <si>
    <t>Savings</t>
  </si>
  <si>
    <t>Catégories</t>
  </si>
  <si>
    <t>RRSP contributions (REER)</t>
  </si>
  <si>
    <t>TFSA contributions (CELI)</t>
  </si>
  <si>
    <t>FHSA contributions (CELIAPP)</t>
  </si>
  <si>
    <t xml:space="preserve">Emergency savings  </t>
  </si>
  <si>
    <t>Operating savings (fonds de roulement)</t>
  </si>
  <si>
    <t>Savings for a house / condo purchase</t>
  </si>
  <si>
    <t>Special projects</t>
  </si>
  <si>
    <t>Other:</t>
  </si>
  <si>
    <t>Famille</t>
  </si>
  <si>
    <t>Total monthly savings</t>
  </si>
  <si>
    <t>Expenses</t>
  </si>
  <si>
    <t>Fixed monthly expenses</t>
  </si>
  <si>
    <t>Dépenses fixes mensuelles</t>
  </si>
  <si>
    <t>Vous</t>
  </si>
  <si>
    <t>Sub-categories</t>
  </si>
  <si>
    <t>Housing</t>
  </si>
  <si>
    <t>Rent (do not insert mortgage payment if already in "balance sheet")</t>
  </si>
  <si>
    <t>Electricity and Heating</t>
  </si>
  <si>
    <t>Tools to compare phone and internet plans:</t>
  </si>
  <si>
    <t>Cellphone Plan</t>
  </si>
  <si>
    <t>Internet Plan</t>
  </si>
  <si>
    <t>"Plan Hub" - Internet plan comparator</t>
  </si>
  <si>
    <t>TV / Cable TV contract</t>
  </si>
  <si>
    <t>www.planhub.ca/fr/home-internet?gad_source=1&amp;gad_campaignid=10138371024&amp;gbraid=0AAAAADpaA_8Ac9r77FTZk0S3G9t-FJABA&amp;gclid=EAIaIQobChMI2N_hx9CLkgMVg3R_AB3AJhw_EAAYASAAEgLMTfD_BwE</t>
  </si>
  <si>
    <t>Housing insurance</t>
  </si>
  <si>
    <t>Condominium fees</t>
  </si>
  <si>
    <t>L'initiative "famille branchée" du gouvernement fédéral (pour familles et aînés admissibles):</t>
  </si>
  <si>
    <t>Municipal and school taxes</t>
  </si>
  <si>
    <t>https://ised-isde.canada.ca/site/isde/fr/programmes-initiatives/initiative-familles-branchees/admissibilite</t>
  </si>
  <si>
    <t>Maintenance and renovation fund (if you are the owner)</t>
  </si>
  <si>
    <t>Sub-total Housing</t>
  </si>
  <si>
    <t>Transportation</t>
  </si>
  <si>
    <t xml:space="preserve">Car payments </t>
  </si>
  <si>
    <t>Gas</t>
  </si>
  <si>
    <t>Car insurance</t>
  </si>
  <si>
    <t>Parking fees</t>
  </si>
  <si>
    <t>Public transport (Metro / Bus)</t>
  </si>
  <si>
    <t>Uber, Taxi, Car-sharing, Bixi, E-Scooter etc.</t>
  </si>
  <si>
    <t>Adapted Transport (Disabled Transport etc.)</t>
  </si>
  <si>
    <t>Driver's license and Car registration cost (SAAQ)</t>
  </si>
  <si>
    <t>Car maintenance (garage, oil change, tire change)</t>
  </si>
  <si>
    <t>Sub-total Transportation</t>
  </si>
  <si>
    <t>Fees and Insurance</t>
  </si>
  <si>
    <t xml:space="preserve">Bank Account Plan: </t>
  </si>
  <si>
    <t>Medical / Dental Insurance</t>
  </si>
  <si>
    <t>accident and disability insurance</t>
  </si>
  <si>
    <t>Life Insurance</t>
  </si>
  <si>
    <t>Sub-total Fees and Insurance</t>
  </si>
  <si>
    <t>Dependent persons</t>
  </si>
  <si>
    <t>Daycare costs:</t>
  </si>
  <si>
    <t>Child Support to pay:</t>
  </si>
  <si>
    <t>Sous-total dependent persons</t>
  </si>
  <si>
    <t>Total fixed monthly expenses</t>
  </si>
  <si>
    <t>Variable monthly expenses</t>
  </si>
  <si>
    <t>Nutrition, Food and other expenses</t>
  </si>
  <si>
    <t>Groceries</t>
  </si>
  <si>
    <t>Alcohol, Tobacco, recreational Cannabis (and other substances)</t>
  </si>
  <si>
    <t>Eating out (Restaurants, Bars, Diners)</t>
  </si>
  <si>
    <t>Delivery or takeout</t>
  </si>
  <si>
    <t>Organic basket or pre-cooked meal subscription</t>
  </si>
  <si>
    <t>"Dépanneur" / Convenience Store / Corner Store</t>
  </si>
  <si>
    <t>Sub-total Nutrition, Food and other expenses</t>
  </si>
  <si>
    <t>Clothing</t>
  </si>
  <si>
    <t>Laundry and cleaning</t>
  </si>
  <si>
    <t>Clothing for adults</t>
  </si>
  <si>
    <t>Clothing for children</t>
  </si>
  <si>
    <t>Accessoires</t>
  </si>
  <si>
    <t>Sub-total Clothing</t>
  </si>
  <si>
    <t>Recreation / Free time / Hobbies</t>
  </si>
  <si>
    <t>Vacation and travel</t>
  </si>
  <si>
    <t>Books, Newspaper, Magazines</t>
  </si>
  <si>
    <t>Cinema</t>
  </si>
  <si>
    <t>Subscriptions (Netflix, Amazon Prime, Crave, Spotify, Apple Music)</t>
  </si>
  <si>
    <t>Subscriptions to clubs and associations</t>
  </si>
  <si>
    <t>Tickets for events (Concerts, Theatre, Sporting Events)</t>
  </si>
  <si>
    <t>Sporting Equipment (Ski, Hockey-Gear, etc.)</t>
  </si>
  <si>
    <t>Lottery / Casino:</t>
  </si>
  <si>
    <t>Sub-total Recreaction</t>
  </si>
  <si>
    <t>School / Studies</t>
  </si>
  <si>
    <t>Tuition / Scholar fees</t>
  </si>
  <si>
    <t>School material (Books, pencils etc.)</t>
  </si>
  <si>
    <t>Sub-total School/Studies</t>
  </si>
  <si>
    <t>Personal care</t>
  </si>
  <si>
    <t>Hair (Barber, Hair Stylist, Braids etc.)</t>
  </si>
  <si>
    <t>Manicure / Pedicure / Esthetician</t>
  </si>
  <si>
    <t>Spa and other health services</t>
  </si>
  <si>
    <t>Drug store expenses (Toothpaste, Shampoo, Cremes, Beauty-Products etc.)</t>
  </si>
  <si>
    <t>Sub-total Personal care</t>
  </si>
  <si>
    <t>Medical Care</t>
  </si>
  <si>
    <t>Medication / Prescriptions</t>
  </si>
  <si>
    <t>Dentist</t>
  </si>
  <si>
    <t>Optician / Ophthalmology</t>
  </si>
  <si>
    <t xml:space="preserve">Therapeutic services (psychologist, chiropractor, massage therapist) </t>
  </si>
  <si>
    <t>Sub-total Medical Care</t>
  </si>
  <si>
    <t>Pets / Animals</t>
  </si>
  <si>
    <t>Pet food</t>
  </si>
  <si>
    <t>Veterinarian</t>
  </si>
  <si>
    <t>Sub-total Pets / Animals</t>
  </si>
  <si>
    <t>Gifts and charity</t>
  </si>
  <si>
    <t>Charity Donations / NGO's etc.</t>
  </si>
  <si>
    <t>Church donations</t>
  </si>
  <si>
    <t>Christmas presents</t>
  </si>
  <si>
    <t>Birthday presents etc.</t>
  </si>
  <si>
    <t>Sub-total Gifts and Charity</t>
  </si>
  <si>
    <t>Freelance / Self-employed workers</t>
  </si>
  <si>
    <t>Professional contribution</t>
  </si>
  <si>
    <t>Other work-related occasional expenses</t>
  </si>
  <si>
    <t>Other occasional expenseslles</t>
  </si>
  <si>
    <t xml:space="preserve">Office supplies </t>
  </si>
  <si>
    <t>Cloud and Software subscriptions</t>
  </si>
  <si>
    <t>Rent for workspace</t>
  </si>
  <si>
    <t>, …</t>
  </si>
  <si>
    <t>Professional services (Accounting etc.)</t>
  </si>
  <si>
    <t>Sub-total Freelance / Self-employed workers</t>
  </si>
  <si>
    <t>Other variable expenses</t>
  </si>
  <si>
    <t>Sub-total other variable expenses</t>
  </si>
  <si>
    <t>Total of variable monthly expenses</t>
  </si>
  <si>
    <t xml:space="preserve">Occasional variable expenses </t>
  </si>
  <si>
    <t>Sous-total</t>
  </si>
  <si>
    <t>Total of occasional variable expenses</t>
  </si>
  <si>
    <t>Total of monthly expenses</t>
  </si>
  <si>
    <t>Summary of your personal finances</t>
  </si>
  <si>
    <t>Monthly</t>
  </si>
  <si>
    <t>Annually</t>
  </si>
  <si>
    <t>Total of net income</t>
  </si>
  <si>
    <t>Total of fixed, variable and occasional monthly expenses</t>
  </si>
  <si>
    <t>Monthly Debt reimbursement</t>
  </si>
  <si>
    <t>Income</t>
  </si>
  <si>
    <t>Expenses and debt reimbursement</t>
  </si>
  <si>
    <t>Anticipated Savings</t>
  </si>
  <si>
    <t>Income - Expenses - Debt reimbursement</t>
  </si>
  <si>
    <t xml:space="preserve">Emergency funds to be set aside: </t>
  </si>
  <si>
    <t>Your income:</t>
  </si>
  <si>
    <r>
      <t xml:space="preserve">X </t>
    </r>
    <r>
      <rPr>
        <sz val="18"/>
        <color theme="5"/>
        <rFont val="Raleway"/>
      </rPr>
      <t>3</t>
    </r>
  </si>
  <si>
    <t>Occasional Expenses</t>
  </si>
  <si>
    <t>Amount to save each month to cover occasional expenses</t>
  </si>
  <si>
    <t>Breakdown of monthly expenses by category</t>
  </si>
  <si>
    <t>% of income used:</t>
  </si>
  <si>
    <t>Fixed expenses</t>
  </si>
  <si>
    <t>Variable expenses</t>
  </si>
  <si>
    <t>Debt reimbursement</t>
  </si>
  <si>
    <t>Total debt reimbursement:</t>
  </si>
  <si>
    <t>Suggested solutions:</t>
  </si>
  <si>
    <t>1. Budget Planning :</t>
  </si>
  <si>
    <t>6. Balance transfer (loan):</t>
  </si>
  <si>
    <t>2. Budgetary restructuring :</t>
  </si>
  <si>
    <t>7. Voluntary deposition:</t>
  </si>
  <si>
    <t>3. Increase income:</t>
  </si>
  <si>
    <t>8. Consumer proposal:</t>
  </si>
  <si>
    <t>4. Negociate with creditors:</t>
  </si>
  <si>
    <t>9. Bankruptcy</t>
  </si>
  <si>
    <t>5. Sell assets:</t>
  </si>
  <si>
    <t>10 Others:</t>
  </si>
  <si>
    <t>Important note:</t>
  </si>
  <si>
    <r>
      <rPr>
        <b/>
        <sz val="12"/>
        <color rgb="FFFF0000"/>
        <rFont val="Raleway"/>
      </rPr>
      <t>Consumer proposals and bankruptcy</t>
    </r>
    <r>
      <rPr>
        <sz val="12"/>
        <color rgb="FFFF0000"/>
        <rFont val="Raleway"/>
      </rPr>
      <t xml:space="preserve"> must be filed by  a</t>
    </r>
    <r>
      <rPr>
        <b/>
        <sz val="12"/>
        <color rgb="FFFF0000"/>
        <rFont val="Raleway"/>
      </rPr>
      <t xml:space="preserve"> </t>
    </r>
    <r>
      <rPr>
        <b/>
        <u/>
        <sz val="12"/>
        <color rgb="FFFF0000"/>
        <rFont val="Raleway"/>
      </rPr>
      <t>licensed insolvency trustee (LIT</t>
    </r>
    <r>
      <rPr>
        <b/>
        <sz val="12"/>
        <color rgb="FFFF0000"/>
        <rFont val="Raleway"/>
      </rPr>
      <t>)</t>
    </r>
    <r>
      <rPr>
        <sz val="12"/>
        <color rgb="FFFF0000"/>
        <rFont val="Raleway"/>
      </rPr>
      <t>.
Only such a trustee is authorized to provide advice on insolvency and start out procedures.
Licensed Insolvency Trustees (LITs) are federally regulated professionals who provide advice and services to individuals and businesses with debt problems. LITs help people make informed choices to deal with their financial difficulties.</t>
    </r>
  </si>
  <si>
    <t xml:space="preserve"> Recommendations and objectives:</t>
  </si>
  <si>
    <t>To achieve your goals, you can track your progress monthly, throughout the year, here.</t>
  </si>
  <si>
    <t>Name month</t>
  </si>
  <si>
    <t>Average 
monthly expenses
(based on ACTUAL budget)</t>
  </si>
  <si>
    <t>Total annual expenses
(based on ACTUAL budget)</t>
  </si>
  <si>
    <r>
      <rPr>
        <sz val="14"/>
        <color theme="3"/>
        <rFont val="Raleway"/>
      </rPr>
      <t>Budget</t>
    </r>
    <r>
      <rPr>
        <sz val="14"/>
        <color theme="1" tint="0.499984740745262"/>
        <rFont val="Raleway"/>
      </rPr>
      <t xml:space="preserve">
</t>
    </r>
    <r>
      <rPr>
        <sz val="14"/>
        <color theme="5"/>
        <rFont val="Raleway"/>
      </rPr>
      <t xml:space="preserve">Anticipated </t>
    </r>
  </si>
  <si>
    <r>
      <rPr>
        <sz val="14"/>
        <color theme="3"/>
        <rFont val="Raleway"/>
      </rPr>
      <t>Budget</t>
    </r>
    <r>
      <rPr>
        <b/>
        <sz val="14"/>
        <color theme="3"/>
        <rFont val="Raleway"/>
      </rPr>
      <t xml:space="preserve"> </t>
    </r>
    <r>
      <rPr>
        <b/>
        <sz val="14"/>
        <color rgb="FFF46524"/>
        <rFont val="Raleway"/>
      </rPr>
      <t xml:space="preserve">
Factual</t>
    </r>
  </si>
  <si>
    <r>
      <rPr>
        <sz val="14"/>
        <color theme="3"/>
        <rFont val="Raleway"/>
      </rPr>
      <t>Budget</t>
    </r>
    <r>
      <rPr>
        <sz val="14"/>
        <color theme="1" tint="0.499984740745262"/>
        <rFont val="Raleway"/>
      </rPr>
      <t xml:space="preserve">
</t>
    </r>
    <r>
      <rPr>
        <sz val="14"/>
        <color theme="5"/>
        <rFont val="Raleway"/>
      </rPr>
      <t>Anticipated</t>
    </r>
  </si>
  <si>
    <r>
      <rPr>
        <sz val="14"/>
        <color theme="3"/>
        <rFont val="Raleway"/>
      </rPr>
      <t>Budget</t>
    </r>
    <r>
      <rPr>
        <b/>
        <sz val="14"/>
        <color theme="3"/>
        <rFont val="Raleway"/>
      </rPr>
      <t xml:space="preserve"> </t>
    </r>
    <r>
      <rPr>
        <b/>
        <sz val="14"/>
        <color rgb="FFF46524"/>
        <rFont val="Raleway"/>
      </rPr>
      <t xml:space="preserve">
Factural</t>
    </r>
  </si>
  <si>
    <t>Net income (after taxes)</t>
  </si>
  <si>
    <t>Social Security / Social Solidarity</t>
  </si>
  <si>
    <t>Employment Insurance Benefits</t>
  </si>
  <si>
    <t>Canadian Child Benefit (CCB)</t>
  </si>
  <si>
    <t>Child support Income</t>
  </si>
  <si>
    <t>Quebec Pension Plan (QPP)</t>
  </si>
  <si>
    <t>Old Age Security (OAS)</t>
  </si>
  <si>
    <t>GST / HST Credit</t>
  </si>
  <si>
    <t>Solidarity Credit (QC)</t>
  </si>
  <si>
    <t xml:space="preserve">Rental revenues </t>
  </si>
  <si>
    <t>RRSP</t>
  </si>
  <si>
    <t>TFSA</t>
  </si>
  <si>
    <t>FHSA</t>
  </si>
  <si>
    <t>Emergency Savings</t>
  </si>
  <si>
    <t>Special Pojects</t>
  </si>
  <si>
    <t>Rent or mortgage payments</t>
  </si>
  <si>
    <t>TV / Cable Plan</t>
  </si>
  <si>
    <t>Housing Insurance</t>
  </si>
  <si>
    <t>Municipal and scholar taxes</t>
  </si>
  <si>
    <t>Car Payment (Loan / Financing)</t>
  </si>
  <si>
    <t>Car Insurance</t>
  </si>
  <si>
    <t>Parking</t>
  </si>
  <si>
    <t>Public Transport</t>
  </si>
  <si>
    <t>Transportation services (Uber, Taxi, Bixi, etc.)</t>
  </si>
  <si>
    <t>Adapted Transport (disability transport)</t>
  </si>
  <si>
    <t>License and registration (SAAQ)</t>
  </si>
  <si>
    <t>Car maintenance and tickets</t>
  </si>
  <si>
    <t>Bank account fees</t>
  </si>
  <si>
    <t>Dental and medical Insurance</t>
  </si>
  <si>
    <t>Disability Insurance</t>
  </si>
  <si>
    <t>Dependent persons:</t>
  </si>
  <si>
    <t>Daycare</t>
  </si>
  <si>
    <t>Child Support Payments</t>
  </si>
  <si>
    <t>Nutriotion, Food etc.</t>
  </si>
  <si>
    <t>Alcohol, Tobbacco, recreational Cannabis (and other substances)</t>
  </si>
  <si>
    <t>Eating out (Restaurant, Diner, Bars)</t>
  </si>
  <si>
    <t>Takeout and Delivery (Uber Eats, DoorDash etc.)</t>
  </si>
  <si>
    <t>Pre-cooked meal subscriptions and organic baskets</t>
  </si>
  <si>
    <t>Convenience Store / Dépanneur</t>
  </si>
  <si>
    <t>Washing and Cleaning</t>
  </si>
  <si>
    <t>Adults</t>
  </si>
  <si>
    <t>Children</t>
  </si>
  <si>
    <t>Recreaction, Free-Time, Hobbies</t>
  </si>
  <si>
    <t>Vacation and travelling</t>
  </si>
  <si>
    <t>Newspapers, Books, Magazines</t>
  </si>
  <si>
    <t>Entertainment subscriptions (Netflix, Prime, Spotify, Crave etc.)</t>
  </si>
  <si>
    <t>Tickets for events (Concernts, Sporting-Events, Theatre)</t>
  </si>
  <si>
    <t>Sporting Equipment / Gear</t>
  </si>
  <si>
    <t>Lottery / Casino / Gambling:</t>
  </si>
  <si>
    <t>School and studies</t>
  </si>
  <si>
    <t>Tuition, school fees</t>
  </si>
  <si>
    <t>School material</t>
  </si>
  <si>
    <t>Hair</t>
  </si>
  <si>
    <t>Esthetician, Manicure, Pedicure</t>
  </si>
  <si>
    <t>Spa and other beauty services</t>
  </si>
  <si>
    <t>Drug Store (toothpaste, shampoo etc.)</t>
  </si>
  <si>
    <t>Dentist / Optician</t>
  </si>
  <si>
    <t>Other medical services (Chiropractor, Psychologist, Massage)</t>
  </si>
  <si>
    <t>Vet</t>
  </si>
  <si>
    <t>Gifts and Charity</t>
  </si>
  <si>
    <t>Charity donations</t>
  </si>
  <si>
    <t>Christmas and Christmas presents</t>
  </si>
  <si>
    <t>Birthday presents:</t>
  </si>
  <si>
    <t>Freelance / self-employed workers</t>
  </si>
  <si>
    <t>Other work related expenses</t>
  </si>
  <si>
    <t>Other expenses</t>
  </si>
  <si>
    <t>Office supplies</t>
  </si>
  <si>
    <t>Software and Cloud Subscriptions</t>
  </si>
  <si>
    <t>Renting a workplace</t>
  </si>
  <si>
    <t xml:space="preserve">Professionnal services: Accounting, etc. </t>
  </si>
  <si>
    <t>specify:</t>
  </si>
  <si>
    <t>Monthly Income</t>
  </si>
  <si>
    <t>Total of expenses + debt reimbursement</t>
  </si>
  <si>
    <t xml:space="preserve"> Monthly surplus or deficit?</t>
  </si>
  <si>
    <t>Surplus or deficit?</t>
  </si>
  <si>
    <r>
      <rPr>
        <sz val="14"/>
        <color theme="3"/>
        <rFont val="Raleway"/>
      </rPr>
      <t>Budget</t>
    </r>
    <r>
      <rPr>
        <sz val="14"/>
        <color theme="1" tint="0.499984740745262"/>
        <rFont val="Raleway"/>
      </rPr>
      <t xml:space="preserve">
</t>
    </r>
    <r>
      <rPr>
        <sz val="14"/>
        <color theme="5"/>
        <rFont val="Raleway"/>
      </rPr>
      <t xml:space="preserve">ANTICIPÉ </t>
    </r>
  </si>
  <si>
    <r>
      <rPr>
        <b/>
        <sz val="14"/>
        <color theme="3"/>
        <rFont val="Raleway"/>
      </rPr>
      <t xml:space="preserve">Budget </t>
    </r>
    <r>
      <rPr>
        <b/>
        <sz val="14"/>
        <color rgb="FFF46524"/>
        <rFont val="Raleway"/>
      </rPr>
      <t xml:space="preserve">
RÉEL</t>
    </r>
  </si>
  <si>
    <r>
      <rPr>
        <sz val="14"/>
        <color theme="3"/>
        <rFont val="Raleway"/>
      </rPr>
      <t>Budget</t>
    </r>
    <r>
      <rPr>
        <sz val="14"/>
        <color theme="1" tint="0.499984740745262"/>
        <rFont val="Raleway"/>
      </rPr>
      <t xml:space="preserve">
Anticipated</t>
    </r>
    <r>
      <rPr>
        <sz val="14"/>
        <color theme="5"/>
        <rFont val="Raleway"/>
      </rPr>
      <t xml:space="preserve"> </t>
    </r>
  </si>
  <si>
    <r>
      <rPr>
        <b/>
        <sz val="14"/>
        <color theme="3"/>
        <rFont val="Raleway"/>
      </rPr>
      <t xml:space="preserve">Budget </t>
    </r>
    <r>
      <rPr>
        <b/>
        <sz val="14"/>
        <color rgb="FFF46524"/>
        <rFont val="Raleway"/>
      </rPr>
      <t xml:space="preserve">
Factual</t>
    </r>
  </si>
  <si>
    <r>
      <rPr>
        <sz val="14"/>
        <color theme="3"/>
        <rFont val="Raleway"/>
      </rPr>
      <t>Budget</t>
    </r>
    <r>
      <rPr>
        <sz val="14"/>
        <color theme="1" tint="0.499984740745262"/>
        <rFont val="Raleway"/>
      </rPr>
      <t xml:space="preserve">
</t>
    </r>
    <r>
      <rPr>
        <sz val="14"/>
        <color theme="5"/>
        <rFont val="Raleway"/>
      </rPr>
      <t>Antipated</t>
    </r>
  </si>
  <si>
    <r>
      <rPr>
        <sz val="11"/>
        <color theme="4"/>
        <rFont val="Raleway"/>
      </rPr>
      <t xml:space="preserve">Average </t>
    </r>
    <r>
      <rPr>
        <b/>
        <sz val="11"/>
        <color theme="4"/>
        <rFont val="Raleway"/>
      </rPr>
      <t xml:space="preserve">
</t>
    </r>
    <r>
      <rPr>
        <sz val="11"/>
        <color theme="4"/>
        <rFont val="Raleway"/>
      </rPr>
      <t>monthly expenses
(based on ACTUAL budget)</t>
    </r>
  </si>
  <si>
    <t xml:space="preserve">Total annual expenses
(based on ACTUAL budget) </t>
  </si>
  <si>
    <t xml:space="preserve">
</t>
  </si>
  <si>
    <t>Anticipated purchase price of the house / condo</t>
  </si>
  <si>
    <t>Down payment</t>
  </si>
  <si>
    <t>Anticipated down payment</t>
  </si>
  <si>
    <t>Anticipated down payment  if you want to benefit from CMHC's mortgage loan insurance</t>
  </si>
  <si>
    <t>Conditions of the program (CMHC):</t>
  </si>
  <si>
    <t>https://www.cmhc-schl.gc.ca/fr/professionnels/financement-de-projets-et-financement-hypothecaire/assurance-pret-hypothecaire/aph-po-et-petits-immeubles-locatifs/schl-achat</t>
  </si>
  <si>
    <t>Amount already saved</t>
  </si>
  <si>
    <t>How much can i save monthly?</t>
  </si>
  <si>
    <t>How much do we save annually for our goal?</t>
  </si>
  <si>
    <t>How many years do we have to wait to reach the 20% down payment goal?</t>
  </si>
  <si>
    <t>years</t>
  </si>
  <si>
    <t>How many years do we have to wait to reach the 5% down payment goal?</t>
  </si>
  <si>
    <t>Monthly payments to include in my budget for a house or condo</t>
  </si>
  <si>
    <t>What will be the monthly payment for my mortgage loan</t>
  </si>
  <si>
    <t>What will the monthly condo fees be (usually mentioned in sales advertisements)?</t>
  </si>
  <si>
    <t>Monthly savings for a renovation and maintenance fund (=annual total /12 months)</t>
  </si>
  <si>
    <t>Municipal taxes (=total annual tax /12 months)</t>
  </si>
  <si>
    <t>Scholar taxes (=total annual tax /12 months)</t>
  </si>
  <si>
    <t>Water taxes (=total tax /12 months)</t>
  </si>
  <si>
    <t xml:space="preserve">Total: </t>
  </si>
  <si>
    <t>Other Expenses to be expected before or at the time of purchase (non-exhaustive list)</t>
  </si>
  <si>
    <t>Notary fees / legal fees</t>
  </si>
  <si>
    <t>Home inspection fees</t>
  </si>
  <si>
    <t>Assessment fees</t>
  </si>
  <si>
    <t>Certificate of Localization</t>
  </si>
  <si>
    <t>Moving expenses</t>
  </si>
  <si>
    <t>Welcome tax or real estate transfer tax (depending on the municipality)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</si>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</sst>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quot;$&quot;_ ;_ * \(#,##0.00\)\ &quot;$&quot;_ ;_ * &quot;-&quot;??_)\ &quot;$&quot;_ ;_ @_ "/>
    <numFmt numFmtId="165" formatCode="[$$]#,##0.00"/>
    <numFmt numFmtId="166" formatCode="&quot;$&quot;#,##0.00"/>
    <numFmt numFmtId="167" formatCode="&quot;$&quot;#,##0"/>
    <numFmt numFmtId="168" formatCode="[$$]#,##0.00" x16r2:formatCode16="[$$-sn-Latn-ZW]#,##0.00"/>
    <numFmt numFmtId="169" formatCode="#,##0.00\ &quot;$&quot;"/>
    <numFmt numFmtId="170" formatCode="_ * #,##0.00_)\ [$$-C0C]_ ;_ * \(#,##0.00\)\ [$$-C0C]_ ;_ * &quot;-&quot;??_)\ [$$-C0C]_ ;_ @_ "/>
    <numFmt numFmtId="171" formatCode="#,##0.00\ [$$-C0C]"/>
    <numFmt numFmtId="172" formatCode="#,##0.00\ [$€-1]"/>
    <numFmt numFmtId="173" formatCode="&quot; &quot;* #,##0.00&quot;  &quot;&quot;$&quot;&quot; &quot;;&quot; &quot;* &quot;(&quot;#,##0.00&quot;) &quot;&quot;$&quot;&quot; &quot;;&quot; &quot;* &quot;-&quot;#&quot;  &quot;&quot;$&quot;&quot; &quot;;&quot; &quot;@&quot; &quot;"/>
    <numFmt numFmtId="174" formatCode="#,##0.0&quot; &quot;;&quot;(&quot;#,##0.0&quot;)&quot;"/>
  </numFmts>
  <fonts count="126">
    <font>
      <sz val="10"/>
      <color rgb="FF000000"/>
      <name val="Arial"/>
    </font>
    <font>
      <sz val="10"/>
      <color rgb="FF000000"/>
      <name val="Arial"/>
      <family val="2"/>
    </font>
    <font>
      <sz val="10"/>
      <color rgb="FF000000"/>
      <name val="Arial"/>
      <family val="2"/>
    </font>
    <font>
      <b/>
      <sz val="9"/>
      <color indexed="81"/>
      <name val="Tahoma"/>
      <family val="2"/>
    </font>
    <font>
      <sz val="10"/>
      <color rgb="FF000000"/>
      <name val="Raleway"/>
    </font>
    <font>
      <b/>
      <sz val="24"/>
      <color theme="5"/>
      <name val="Raleway"/>
    </font>
    <font>
      <b/>
      <sz val="11"/>
      <color theme="4"/>
      <name val="Raleway"/>
    </font>
    <font>
      <sz val="11"/>
      <color theme="4"/>
      <name val="Raleway"/>
    </font>
    <font>
      <b/>
      <sz val="14"/>
      <color theme="4"/>
      <name val="Raleway"/>
    </font>
    <font>
      <sz val="24"/>
      <color theme="4"/>
      <name val="Raleway"/>
    </font>
    <font>
      <sz val="10"/>
      <color rgb="FFF46524"/>
      <name val="Raleway"/>
    </font>
    <font>
      <b/>
      <sz val="18"/>
      <color rgb="FFF46524"/>
      <name val="Raleway"/>
    </font>
    <font>
      <sz val="10"/>
      <name val="Raleway"/>
    </font>
    <font>
      <b/>
      <sz val="12"/>
      <color theme="4"/>
      <name val="Raleway"/>
    </font>
    <font>
      <sz val="10"/>
      <color theme="4"/>
      <name val="Raleway"/>
    </font>
    <font>
      <b/>
      <sz val="10"/>
      <color rgb="FF576475"/>
      <name val="Raleway"/>
    </font>
    <font>
      <b/>
      <sz val="14"/>
      <color theme="0"/>
      <name val="Raleway"/>
    </font>
    <font>
      <sz val="10"/>
      <color rgb="FF556376"/>
      <name val="Raleway"/>
    </font>
    <font>
      <sz val="10"/>
      <color rgb="FF576475"/>
      <name val="Raleway"/>
    </font>
    <font>
      <sz val="11"/>
      <name val="Raleway"/>
    </font>
    <font>
      <b/>
      <sz val="12"/>
      <color rgb="FF000000"/>
      <name val="Raleway"/>
    </font>
    <font>
      <b/>
      <sz val="10"/>
      <name val="Raleway"/>
    </font>
    <font>
      <b/>
      <sz val="12"/>
      <name val="Raleway"/>
    </font>
    <font>
      <b/>
      <sz val="14"/>
      <name val="Raleway"/>
    </font>
    <font>
      <sz val="14"/>
      <color rgb="FF000000"/>
      <name val="Raleway"/>
    </font>
    <font>
      <sz val="16"/>
      <name val="Raleway"/>
    </font>
    <font>
      <b/>
      <sz val="16"/>
      <name val="Raleway"/>
    </font>
    <font>
      <sz val="16"/>
      <color rgb="FF000000"/>
      <name val="Raleway"/>
    </font>
    <font>
      <b/>
      <sz val="16"/>
      <color theme="4"/>
      <name val="Raleway"/>
    </font>
    <font>
      <b/>
      <sz val="16"/>
      <color theme="5"/>
      <name val="Raleway"/>
    </font>
    <font>
      <b/>
      <sz val="26"/>
      <color theme="4"/>
      <name val="Raleway"/>
    </font>
    <font>
      <b/>
      <sz val="24"/>
      <color theme="4"/>
      <name val="Raleway"/>
    </font>
    <font>
      <b/>
      <sz val="11"/>
      <color indexed="16"/>
      <name val="Microsoft JhengHei UI"/>
      <family val="2"/>
    </font>
    <font>
      <b/>
      <sz val="11"/>
      <color indexed="16"/>
      <name val="Raleway"/>
    </font>
    <font>
      <b/>
      <sz val="10"/>
      <color indexed="16"/>
      <name val="Raleway"/>
    </font>
    <font>
      <sz val="12"/>
      <color rgb="FF000000"/>
      <name val="Raleway"/>
    </font>
    <font>
      <sz val="12"/>
      <color theme="4"/>
      <name val="Raleway"/>
    </font>
    <font>
      <sz val="11"/>
      <color rgb="FF000000"/>
      <name val="Raleway"/>
    </font>
    <font>
      <b/>
      <sz val="13"/>
      <color theme="4"/>
      <name val="Raleway"/>
    </font>
    <font>
      <b/>
      <sz val="22"/>
      <color theme="8" tint="-0.749992370372631"/>
      <name val="Raleway"/>
    </font>
    <font>
      <sz val="48"/>
      <color theme="0"/>
      <name val="Raleway"/>
    </font>
    <font>
      <sz val="48"/>
      <color rgb="FFFFFFFF"/>
      <name val="Raleway"/>
    </font>
    <font>
      <b/>
      <sz val="28"/>
      <color theme="0"/>
      <name val="Raleway"/>
    </font>
    <font>
      <sz val="46"/>
      <color theme="0"/>
      <name val="Raleway"/>
    </font>
    <font>
      <b/>
      <sz val="18"/>
      <color theme="5"/>
      <name val="Raleway"/>
    </font>
    <font>
      <b/>
      <i/>
      <sz val="28"/>
      <color theme="0"/>
      <name val="Raleway"/>
    </font>
    <font>
      <b/>
      <sz val="12"/>
      <color rgb="FF334960"/>
      <name val="Raleway"/>
    </font>
    <font>
      <b/>
      <sz val="14"/>
      <color theme="3"/>
      <name val="Raleway"/>
    </font>
    <font>
      <b/>
      <sz val="14"/>
      <color theme="5"/>
      <name val="Raleway"/>
    </font>
    <font>
      <sz val="14"/>
      <color theme="5"/>
      <name val="Raleway"/>
    </font>
    <font>
      <b/>
      <sz val="12"/>
      <color theme="9"/>
      <name val="Raleway"/>
    </font>
    <font>
      <b/>
      <sz val="20"/>
      <color theme="3"/>
      <name val="Raleway"/>
    </font>
    <font>
      <sz val="20"/>
      <color theme="3"/>
      <name val="Raleway"/>
    </font>
    <font>
      <b/>
      <sz val="14"/>
      <color rgb="FF334960"/>
      <name val="Raleway"/>
    </font>
    <font>
      <b/>
      <sz val="10"/>
      <color rgb="FF334960"/>
      <name val="Raleway"/>
    </font>
    <font>
      <b/>
      <sz val="10"/>
      <color theme="3"/>
      <name val="Raleway"/>
    </font>
    <font>
      <b/>
      <sz val="12"/>
      <color theme="3"/>
      <name val="Raleway"/>
    </font>
    <font>
      <b/>
      <sz val="14"/>
      <color theme="8" tint="-0.749992370372631"/>
      <name val="Raleway"/>
    </font>
    <font>
      <sz val="12"/>
      <color rgb="FFF46524"/>
      <name val="Raleway"/>
    </font>
    <font>
      <b/>
      <sz val="11"/>
      <color theme="5"/>
      <name val="Raleway"/>
    </font>
    <font>
      <sz val="12"/>
      <color rgb="FF576475"/>
      <name val="Raleway"/>
    </font>
    <font>
      <sz val="12"/>
      <name val="Raleway"/>
    </font>
    <font>
      <b/>
      <sz val="20"/>
      <color theme="5"/>
      <name val="Raleway"/>
    </font>
    <font>
      <sz val="12"/>
      <color theme="3"/>
      <name val="Raleway"/>
    </font>
    <font>
      <b/>
      <sz val="14"/>
      <color indexed="37"/>
      <name val="Raleway"/>
    </font>
    <font>
      <sz val="11"/>
      <color indexed="16"/>
      <name val="Raleway"/>
    </font>
    <font>
      <sz val="12"/>
      <color indexed="16"/>
      <name val="Raleway"/>
    </font>
    <font>
      <sz val="48"/>
      <name val="Raleway"/>
    </font>
    <font>
      <b/>
      <sz val="48"/>
      <color theme="4"/>
      <name val="Raleway"/>
    </font>
    <font>
      <sz val="18"/>
      <color theme="5"/>
      <name val="Raleway"/>
    </font>
    <font>
      <b/>
      <sz val="12"/>
      <color theme="8" tint="-0.749992370372631"/>
      <name val="Raleway"/>
    </font>
    <font>
      <b/>
      <sz val="12"/>
      <color theme="5"/>
      <name val="Raleway"/>
    </font>
    <font>
      <b/>
      <sz val="12"/>
      <color theme="0"/>
      <name val="Raleway"/>
    </font>
    <font>
      <sz val="12"/>
      <color rgb="FF334960"/>
      <name val="Raleway"/>
    </font>
    <font>
      <u/>
      <sz val="10"/>
      <color theme="10"/>
      <name val="Arial"/>
      <family val="2"/>
    </font>
    <font>
      <sz val="16"/>
      <color theme="4"/>
      <name val="Raleway"/>
    </font>
    <font>
      <sz val="18"/>
      <color theme="0"/>
      <name val="Raleway"/>
    </font>
    <font>
      <sz val="14"/>
      <color theme="3"/>
      <name val="Raleway"/>
    </font>
    <font>
      <b/>
      <sz val="30"/>
      <color theme="9"/>
      <name val="Raleway"/>
    </font>
    <font>
      <sz val="14"/>
      <color theme="4"/>
      <name val="Raleway"/>
    </font>
    <font>
      <sz val="14"/>
      <color theme="1" tint="0.499984740745262"/>
      <name val="Raleway"/>
    </font>
    <font>
      <sz val="14"/>
      <color rgb="FF334960"/>
      <name val="Raleway"/>
    </font>
    <font>
      <b/>
      <sz val="14"/>
      <color rgb="FFF46524"/>
      <name val="Raleway"/>
    </font>
    <font>
      <sz val="10"/>
      <color theme="1" tint="0.14999847407452621"/>
      <name val="Raleway"/>
    </font>
    <font>
      <sz val="14"/>
      <color theme="6"/>
      <name val="Raleway"/>
    </font>
    <font>
      <sz val="13"/>
      <color rgb="FF000000"/>
      <name val="Raleway"/>
    </font>
    <font>
      <sz val="14"/>
      <name val="Raleway"/>
    </font>
    <font>
      <sz val="18"/>
      <color theme="4"/>
      <name val="Raleway"/>
    </font>
    <font>
      <sz val="6"/>
      <color rgb="FF000000"/>
      <name val="Arial"/>
      <family val="2"/>
    </font>
    <font>
      <b/>
      <sz val="36"/>
      <color rgb="FFFFFFFF"/>
      <name val="Microsoft JhengHei"/>
      <family val="2"/>
    </font>
    <font>
      <b/>
      <sz val="24"/>
      <color rgb="FFFFFFFF"/>
      <name val="Microsoft JhengHei"/>
      <family val="2"/>
    </font>
    <font>
      <sz val="11"/>
      <color theme="9"/>
      <name val="Microsoft JhengHei"/>
      <family val="2"/>
    </font>
    <font>
      <b/>
      <sz val="11"/>
      <color theme="9"/>
      <name val="Microsoft JhengHei"/>
      <family val="2"/>
    </font>
    <font>
      <sz val="10"/>
      <color theme="9"/>
      <name val="Arial"/>
      <family val="2"/>
    </font>
    <font>
      <b/>
      <sz val="11"/>
      <color theme="4"/>
      <name val="Microsoft JhengHei"/>
      <family val="2"/>
    </font>
    <font>
      <sz val="11"/>
      <color theme="4"/>
      <name val="Microsoft JhengHei"/>
      <family val="2"/>
    </font>
    <font>
      <b/>
      <sz val="14"/>
      <color theme="4"/>
      <name val="Microsoft JhengHei"/>
      <family val="2"/>
    </font>
    <font>
      <sz val="12"/>
      <color theme="0"/>
      <name val="Raleway"/>
    </font>
    <font>
      <b/>
      <sz val="22"/>
      <color theme="1"/>
      <name val="Raleway"/>
    </font>
    <font>
      <b/>
      <sz val="14"/>
      <color theme="7"/>
      <name val="Raleway"/>
    </font>
    <font>
      <sz val="14"/>
      <color theme="8" tint="-0.749992370372631"/>
      <name val="Raleway"/>
    </font>
    <font>
      <sz val="18"/>
      <color theme="8" tint="-0.749992370372631"/>
      <name val="Raleway"/>
    </font>
    <font>
      <sz val="11"/>
      <name val="Microsoft JhengHei"/>
      <family val="2"/>
    </font>
    <font>
      <sz val="20"/>
      <color rgb="FFFFFFFF"/>
      <name val="Raleway"/>
    </font>
    <font>
      <sz val="16"/>
      <color rgb="FF701E2B"/>
      <name val="Raleway"/>
    </font>
    <font>
      <sz val="11"/>
      <color rgb="FF000000"/>
      <name val="Aptos Narrow"/>
      <family val="2"/>
    </font>
    <font>
      <sz val="13"/>
      <color rgb="FF701E2B"/>
      <name val="Raleway"/>
    </font>
    <font>
      <sz val="12"/>
      <color rgb="FF701E2B"/>
      <name val="Raleway"/>
    </font>
    <font>
      <b/>
      <sz val="18"/>
      <color rgb="FFFFFFFF"/>
      <name val="Raleway"/>
    </font>
    <font>
      <b/>
      <sz val="16"/>
      <color rgb="FFFFFFFF"/>
      <name val="Raleway"/>
    </font>
    <font>
      <b/>
      <sz val="10"/>
      <color rgb="FFFFFFFF"/>
      <name val="Raleway"/>
    </font>
    <font>
      <sz val="10"/>
      <color rgb="FF701E2B"/>
      <name val="Raleway"/>
    </font>
    <font>
      <u/>
      <sz val="10"/>
      <color rgb="FFE04545"/>
      <name val="Raleway"/>
    </font>
    <font>
      <sz val="12"/>
      <color rgb="FFE46161"/>
      <name val="Raleway"/>
    </font>
    <font>
      <sz val="14"/>
      <color rgb="FF701E2B"/>
      <name val="Raleway"/>
    </font>
    <font>
      <sz val="16"/>
      <color rgb="FFFFFFFF"/>
      <name val="Raleway"/>
    </font>
    <font>
      <b/>
      <sz val="12"/>
      <color rgb="FF701E2B"/>
      <name val="Raleway"/>
    </font>
    <font>
      <sz val="18"/>
      <color rgb="FFFFFFFF"/>
      <name val="Raleway"/>
    </font>
    <font>
      <b/>
      <sz val="10"/>
      <color rgb="FFFF0000"/>
      <name val="Arial"/>
      <family val="2"/>
    </font>
    <font>
      <b/>
      <sz val="10"/>
      <color rgb="FFFF0000"/>
      <name val="Raleway"/>
    </font>
    <font>
      <b/>
      <sz val="22"/>
      <color theme="5"/>
      <name val="Raleway"/>
    </font>
    <font>
      <b/>
      <sz val="10"/>
      <color theme="0"/>
      <name val="Raleway"/>
    </font>
    <font>
      <sz val="10"/>
      <color rgb="FFFF0000"/>
      <name val="Raleway"/>
    </font>
    <font>
      <sz val="12"/>
      <color rgb="FFFF0000"/>
      <name val="Raleway"/>
    </font>
    <font>
      <b/>
      <sz val="12"/>
      <color rgb="FFFF0000"/>
      <name val="Raleway"/>
    </font>
    <font>
      <b/>
      <u/>
      <sz val="12"/>
      <color rgb="FFFF0000"/>
      <name val="Raleway"/>
    </font>
  </fonts>
  <fills count="33">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6"/>
        <bgColor indexed="64"/>
      </patternFill>
    </fill>
    <fill>
      <patternFill patternType="solid">
        <fgColor theme="5"/>
        <bgColor indexed="64"/>
      </patternFill>
    </fill>
    <fill>
      <patternFill patternType="solid">
        <fgColor theme="8"/>
        <bgColor indexed="64"/>
      </patternFill>
    </fill>
    <fill>
      <patternFill patternType="solid">
        <fgColor theme="7"/>
        <bgColor indexed="64"/>
      </patternFill>
    </fill>
    <fill>
      <patternFill patternType="solid">
        <fgColor theme="0"/>
        <bgColor rgb="FFEBEDEF"/>
      </patternFill>
    </fill>
    <fill>
      <patternFill patternType="solid">
        <fgColor theme="8"/>
        <bgColor rgb="FFEBEDEF"/>
      </patternFill>
    </fill>
    <fill>
      <patternFill patternType="solid">
        <fgColor theme="0"/>
        <bgColor rgb="FF334960"/>
      </patternFill>
    </fill>
    <fill>
      <patternFill patternType="solid">
        <fgColor theme="6"/>
        <bgColor rgb="FFFCECE6"/>
      </patternFill>
    </fill>
    <fill>
      <patternFill patternType="solid">
        <fgColor theme="0"/>
        <bgColor rgb="FFFCECE6"/>
      </patternFill>
    </fill>
    <fill>
      <patternFill patternType="solid">
        <fgColor theme="0"/>
        <bgColor rgb="FFFFFFFF"/>
      </patternFill>
    </fill>
    <fill>
      <patternFill patternType="solid">
        <fgColor theme="5"/>
        <bgColor rgb="FFEBEDEF"/>
      </patternFill>
    </fill>
    <fill>
      <patternFill patternType="solid">
        <fgColor theme="7"/>
        <bgColor rgb="FFEBEDEF"/>
      </patternFill>
    </fill>
    <fill>
      <patternFill patternType="solid">
        <fgColor theme="6" tint="0.59999389629810485"/>
        <bgColor indexed="64"/>
      </patternFill>
    </fill>
    <fill>
      <patternFill patternType="solid">
        <fgColor theme="7"/>
        <bgColor rgb="FFFCECE6"/>
      </patternFill>
    </fill>
    <fill>
      <patternFill patternType="solid">
        <fgColor theme="6"/>
        <bgColor rgb="FFFFFFFF"/>
      </patternFill>
    </fill>
    <fill>
      <patternFill patternType="solid">
        <fgColor theme="8"/>
        <bgColor rgb="FFFFF2ED"/>
      </patternFill>
    </fill>
    <fill>
      <patternFill patternType="solid">
        <fgColor theme="8"/>
        <bgColor rgb="FFFCECE6"/>
      </patternFill>
    </fill>
    <fill>
      <patternFill patternType="solid">
        <fgColor theme="6"/>
        <bgColor rgb="FFEBEDEF"/>
      </patternFill>
    </fill>
    <fill>
      <patternFill patternType="solid">
        <fgColor theme="7"/>
        <bgColor rgb="FFFFFFFF"/>
      </patternFill>
    </fill>
    <fill>
      <patternFill patternType="solid">
        <fgColor theme="1"/>
        <bgColor indexed="64"/>
      </patternFill>
    </fill>
    <fill>
      <patternFill patternType="gray0625">
        <bgColor theme="0"/>
      </patternFill>
    </fill>
    <fill>
      <patternFill patternType="solid">
        <fgColor indexed="65"/>
        <bgColor indexed="64"/>
      </patternFill>
    </fill>
    <fill>
      <patternFill patternType="darkTrellis">
        <fgColor theme="0"/>
        <bgColor theme="9"/>
      </patternFill>
    </fill>
    <fill>
      <patternFill patternType="darkGray">
        <fgColor rgb="FFF46524"/>
        <bgColor theme="8"/>
      </patternFill>
    </fill>
    <fill>
      <patternFill patternType="solid">
        <fgColor rgb="FFFFF7E3"/>
        <bgColor rgb="FFFFFFFF"/>
      </patternFill>
    </fill>
    <fill>
      <patternFill patternType="solid">
        <fgColor rgb="FFE04545"/>
        <bgColor rgb="FFE04545"/>
      </patternFill>
    </fill>
    <fill>
      <patternFill patternType="solid">
        <fgColor rgb="FFF2D7C5"/>
        <bgColor rgb="FFF2D7C5"/>
      </patternFill>
    </fill>
    <fill>
      <patternFill patternType="solid">
        <fgColor rgb="FF701E2B"/>
        <bgColor rgb="FFCAF0FF"/>
      </patternFill>
    </fill>
    <fill>
      <patternFill patternType="solid">
        <fgColor theme="1"/>
        <bgColor rgb="FFFFFFFF"/>
      </patternFill>
    </fill>
  </fills>
  <borders count="123">
    <border>
      <left/>
      <right/>
      <top/>
      <bottom/>
      <diagonal/>
    </border>
    <border>
      <left/>
      <right/>
      <top style="medium">
        <color rgb="FFCCCCCC"/>
      </top>
      <bottom/>
      <diagonal/>
    </border>
    <border>
      <left/>
      <right/>
      <top style="medium">
        <color rgb="FF999999"/>
      </top>
      <bottom/>
      <diagonal/>
    </border>
    <border>
      <left/>
      <right style="dotted">
        <color rgb="FFB7B7B7"/>
      </right>
      <top/>
      <bottom/>
      <diagonal/>
    </border>
    <border>
      <left/>
      <right style="thin">
        <color theme="4"/>
      </right>
      <top/>
      <bottom/>
      <diagonal/>
    </border>
    <border>
      <left style="thin">
        <color theme="4"/>
      </left>
      <right/>
      <top/>
      <bottom/>
      <diagonal/>
    </border>
    <border>
      <left/>
      <right/>
      <top/>
      <bottom style="hair">
        <color theme="6"/>
      </bottom>
      <diagonal/>
    </border>
    <border>
      <left/>
      <right/>
      <top style="hair">
        <color theme="6"/>
      </top>
      <bottom style="hair">
        <color theme="6"/>
      </bottom>
      <diagonal/>
    </border>
    <border>
      <left/>
      <right/>
      <top style="hair">
        <color theme="6"/>
      </top>
      <bottom/>
      <diagonal/>
    </border>
    <border>
      <left style="thin">
        <color theme="8"/>
      </left>
      <right/>
      <top style="thin">
        <color theme="8"/>
      </top>
      <bottom/>
      <diagonal/>
    </border>
    <border>
      <left/>
      <right/>
      <top style="thin">
        <color theme="8"/>
      </top>
      <bottom/>
      <diagonal/>
    </border>
    <border>
      <left/>
      <right style="thin">
        <color theme="8"/>
      </right>
      <top style="thin">
        <color theme="8"/>
      </top>
      <bottom/>
      <diagonal/>
    </border>
    <border>
      <left style="thin">
        <color theme="8"/>
      </left>
      <right/>
      <top/>
      <bottom/>
      <diagonal/>
    </border>
    <border>
      <left/>
      <right style="thin">
        <color theme="8"/>
      </right>
      <top/>
      <bottom/>
      <diagonal/>
    </border>
    <border>
      <left style="thin">
        <color theme="8"/>
      </left>
      <right/>
      <top/>
      <bottom style="thin">
        <color theme="8"/>
      </bottom>
      <diagonal/>
    </border>
    <border>
      <left/>
      <right/>
      <top/>
      <bottom style="thin">
        <color theme="8"/>
      </bottom>
      <diagonal/>
    </border>
    <border>
      <left/>
      <right style="thin">
        <color theme="8"/>
      </right>
      <top/>
      <bottom style="thin">
        <color theme="8"/>
      </bottom>
      <diagonal/>
    </border>
    <border>
      <left/>
      <right/>
      <top/>
      <bottom style="thin">
        <color theme="4"/>
      </bottom>
      <diagonal/>
    </border>
    <border>
      <left/>
      <right/>
      <top/>
      <bottom style="hair">
        <color theme="4"/>
      </bottom>
      <diagonal/>
    </border>
    <border>
      <left style="thin">
        <color theme="4"/>
      </left>
      <right/>
      <top/>
      <bottom style="hair">
        <color theme="4"/>
      </bottom>
      <diagonal/>
    </border>
    <border>
      <left/>
      <right/>
      <top style="hair">
        <color theme="4"/>
      </top>
      <bottom style="hair">
        <color theme="4"/>
      </bottom>
      <diagonal/>
    </border>
    <border>
      <left style="thin">
        <color theme="4"/>
      </left>
      <right/>
      <top style="hair">
        <color theme="4"/>
      </top>
      <bottom style="hair">
        <color theme="4"/>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bottom style="thin">
        <color theme="4"/>
      </bottom>
      <diagonal/>
    </border>
    <border>
      <left/>
      <right style="thin">
        <color theme="4"/>
      </right>
      <top/>
      <bottom style="thin">
        <color theme="4"/>
      </bottom>
      <diagonal/>
    </border>
    <border>
      <left/>
      <right style="thin">
        <color theme="4"/>
      </right>
      <top style="hair">
        <color theme="3"/>
      </top>
      <bottom style="hair">
        <color theme="3"/>
      </bottom>
      <diagonal/>
    </border>
    <border>
      <left/>
      <right/>
      <top style="hair">
        <color theme="3"/>
      </top>
      <bottom style="hair">
        <color theme="3"/>
      </bottom>
      <diagonal/>
    </border>
    <border>
      <left style="thin">
        <color theme="4"/>
      </left>
      <right/>
      <top style="hair">
        <color theme="3"/>
      </top>
      <bottom style="hair">
        <color theme="3"/>
      </bottom>
      <diagonal/>
    </border>
    <border>
      <left style="thin">
        <color theme="7" tint="-0.499984740745262"/>
      </left>
      <right style="thin">
        <color theme="7" tint="-0.499984740745262"/>
      </right>
      <top/>
      <bottom/>
      <diagonal/>
    </border>
    <border>
      <left style="thin">
        <color theme="7" tint="-0.499984740745262"/>
      </left>
      <right style="thin">
        <color theme="7" tint="-0.499984740745262"/>
      </right>
      <top style="hair">
        <color theme="3"/>
      </top>
      <bottom style="hair">
        <color theme="3"/>
      </bottom>
      <diagonal/>
    </border>
    <border>
      <left/>
      <right/>
      <top/>
      <bottom style="thin">
        <color theme="6" tint="-0.499984740745262"/>
      </bottom>
      <diagonal/>
    </border>
    <border>
      <left/>
      <right/>
      <top style="thin">
        <color theme="6" tint="-0.499984740745262"/>
      </top>
      <bottom style="thin">
        <color theme="6" tint="-0.499984740745262"/>
      </bottom>
      <diagonal/>
    </border>
    <border>
      <left style="thin">
        <color theme="3"/>
      </left>
      <right style="thin">
        <color theme="7" tint="-0.499984740745262"/>
      </right>
      <top/>
      <bottom/>
      <diagonal/>
    </border>
    <border>
      <left style="thin">
        <color theme="3"/>
      </left>
      <right style="thin">
        <color theme="7" tint="-0.499984740745262"/>
      </right>
      <top style="hair">
        <color theme="3"/>
      </top>
      <bottom style="hair">
        <color theme="3"/>
      </bottom>
      <diagonal/>
    </border>
    <border>
      <left/>
      <right/>
      <top style="hair">
        <color theme="6"/>
      </top>
      <bottom style="hair">
        <color theme="0"/>
      </bottom>
      <diagonal/>
    </border>
    <border>
      <left style="hair">
        <color theme="6"/>
      </left>
      <right style="hair">
        <color theme="6"/>
      </right>
      <top/>
      <bottom style="hair">
        <color theme="6"/>
      </bottom>
      <diagonal/>
    </border>
    <border>
      <left style="hair">
        <color theme="6"/>
      </left>
      <right style="hair">
        <color theme="6"/>
      </right>
      <top style="hair">
        <color theme="6"/>
      </top>
      <bottom style="hair">
        <color theme="6"/>
      </bottom>
      <diagonal/>
    </border>
    <border>
      <left style="hair">
        <color theme="6"/>
      </left>
      <right/>
      <top/>
      <bottom style="hair">
        <color theme="6"/>
      </bottom>
      <diagonal/>
    </border>
    <border>
      <left/>
      <right style="hair">
        <color theme="6"/>
      </right>
      <top/>
      <bottom style="hair">
        <color theme="6"/>
      </bottom>
      <diagonal/>
    </border>
    <border>
      <left style="hair">
        <color theme="6"/>
      </left>
      <right/>
      <top style="hair">
        <color theme="6"/>
      </top>
      <bottom style="hair">
        <color theme="6"/>
      </bottom>
      <diagonal/>
    </border>
    <border>
      <left/>
      <right style="hair">
        <color theme="6"/>
      </right>
      <top style="hair">
        <color theme="6"/>
      </top>
      <bottom style="hair">
        <color theme="6"/>
      </bottom>
      <diagonal/>
    </border>
    <border>
      <left/>
      <right style="hair">
        <color theme="6"/>
      </right>
      <top/>
      <bottom/>
      <diagonal/>
    </border>
    <border>
      <left/>
      <right style="hair">
        <color theme="6"/>
      </right>
      <top style="hair">
        <color theme="6"/>
      </top>
      <bottom style="hair">
        <color theme="0"/>
      </bottom>
      <diagonal/>
    </border>
    <border>
      <left style="hair">
        <color theme="0"/>
      </left>
      <right style="hair">
        <color theme="6"/>
      </right>
      <top style="hair">
        <color theme="6"/>
      </top>
      <bottom style="hair">
        <color theme="0"/>
      </bottom>
      <diagonal/>
    </border>
    <border>
      <left style="hair">
        <color theme="0"/>
      </left>
      <right style="hair">
        <color theme="6"/>
      </right>
      <top/>
      <bottom style="hair">
        <color theme="6"/>
      </bottom>
      <diagonal/>
    </border>
    <border>
      <left style="hair">
        <color theme="0"/>
      </left>
      <right style="hair">
        <color theme="6"/>
      </right>
      <top style="hair">
        <color theme="0"/>
      </top>
      <bottom style="hair">
        <color theme="0"/>
      </bottom>
      <diagonal/>
    </border>
    <border>
      <left style="hair">
        <color theme="0"/>
      </left>
      <right style="hair">
        <color theme="6"/>
      </right>
      <top/>
      <bottom/>
      <diagonal/>
    </border>
    <border>
      <left style="hair">
        <color theme="0"/>
      </left>
      <right style="hair">
        <color theme="6"/>
      </right>
      <top/>
      <bottom style="hair">
        <color theme="0"/>
      </bottom>
      <diagonal/>
    </border>
    <border>
      <left style="hair">
        <color theme="7"/>
      </left>
      <right style="thin">
        <color theme="4"/>
      </right>
      <top/>
      <bottom/>
      <diagonal/>
    </border>
    <border>
      <left style="hair">
        <color theme="7"/>
      </left>
      <right style="thin">
        <color theme="4"/>
      </right>
      <top style="hair">
        <color theme="3"/>
      </top>
      <bottom style="hair">
        <color theme="3"/>
      </bottom>
      <diagonal/>
    </border>
    <border>
      <left/>
      <right style="medium">
        <color theme="3"/>
      </right>
      <top/>
      <bottom/>
      <diagonal/>
    </border>
    <border>
      <left style="medium">
        <color theme="3"/>
      </left>
      <right style="medium">
        <color theme="3"/>
      </right>
      <top style="medium">
        <color theme="3"/>
      </top>
      <bottom style="medium">
        <color theme="3"/>
      </bottom>
      <diagonal/>
    </border>
    <border>
      <left/>
      <right/>
      <top/>
      <bottom style="medium">
        <color theme="9"/>
      </bottom>
      <diagonal/>
    </border>
    <border>
      <left style="medium">
        <color theme="3"/>
      </left>
      <right/>
      <top style="medium">
        <color theme="3"/>
      </top>
      <bottom style="medium">
        <color theme="3"/>
      </bottom>
      <diagonal/>
    </border>
    <border>
      <left/>
      <right style="medium">
        <color theme="3"/>
      </right>
      <top style="medium">
        <color theme="3"/>
      </top>
      <bottom style="medium">
        <color theme="3"/>
      </bottom>
      <diagonal/>
    </border>
    <border>
      <left style="medium">
        <color theme="3"/>
      </left>
      <right/>
      <top style="medium">
        <color theme="3"/>
      </top>
      <bottom style="thin">
        <color indexed="64"/>
      </bottom>
      <diagonal/>
    </border>
    <border>
      <left/>
      <right style="medium">
        <color theme="3"/>
      </right>
      <top style="medium">
        <color theme="3"/>
      </top>
      <bottom style="thin">
        <color indexed="64"/>
      </bottom>
      <diagonal/>
    </border>
    <border>
      <left/>
      <right/>
      <top style="medium">
        <color theme="3"/>
      </top>
      <bottom style="medium">
        <color theme="3"/>
      </bottom>
      <diagonal/>
    </border>
    <border>
      <left style="medium">
        <color theme="3"/>
      </left>
      <right style="medium">
        <color theme="3"/>
      </right>
      <top style="medium">
        <color theme="3"/>
      </top>
      <bottom/>
      <diagonal/>
    </border>
    <border>
      <left style="medium">
        <color theme="3"/>
      </left>
      <right/>
      <top/>
      <bottom/>
      <diagonal/>
    </border>
    <border>
      <left style="medium">
        <color theme="3"/>
      </left>
      <right style="medium">
        <color theme="3"/>
      </right>
      <top/>
      <bottom/>
      <diagonal/>
    </border>
    <border>
      <left/>
      <right style="medium">
        <color theme="3"/>
      </right>
      <top/>
      <bottom style="hair">
        <color theme="6"/>
      </bottom>
      <diagonal/>
    </border>
    <border>
      <left style="medium">
        <color theme="3"/>
      </left>
      <right/>
      <top/>
      <bottom style="hair">
        <color theme="6"/>
      </bottom>
      <diagonal/>
    </border>
    <border>
      <left style="medium">
        <color theme="3"/>
      </left>
      <right style="medium">
        <color theme="3"/>
      </right>
      <top/>
      <bottom style="hair">
        <color theme="3"/>
      </bottom>
      <diagonal/>
    </border>
    <border>
      <left/>
      <right style="medium">
        <color theme="3"/>
      </right>
      <top style="hair">
        <color theme="6"/>
      </top>
      <bottom style="hair">
        <color theme="6"/>
      </bottom>
      <diagonal/>
    </border>
    <border>
      <left style="medium">
        <color theme="3"/>
      </left>
      <right/>
      <top style="hair">
        <color theme="6"/>
      </top>
      <bottom style="hair">
        <color theme="6"/>
      </bottom>
      <diagonal/>
    </border>
    <border>
      <left style="medium">
        <color theme="3"/>
      </left>
      <right style="medium">
        <color theme="3"/>
      </right>
      <top style="hair">
        <color theme="3"/>
      </top>
      <bottom style="hair">
        <color theme="3"/>
      </bottom>
      <diagonal/>
    </border>
    <border>
      <left style="medium">
        <color theme="3"/>
      </left>
      <right style="medium">
        <color theme="3"/>
      </right>
      <top style="hair">
        <color theme="3"/>
      </top>
      <bottom/>
      <diagonal/>
    </border>
    <border>
      <left/>
      <right/>
      <top style="hair">
        <color theme="6"/>
      </top>
      <bottom style="hair">
        <color theme="3"/>
      </bottom>
      <diagonal/>
    </border>
    <border>
      <left/>
      <right/>
      <top/>
      <bottom style="hair">
        <color theme="3"/>
      </bottom>
      <diagonal/>
    </border>
    <border>
      <left/>
      <right style="medium">
        <color theme="3"/>
      </right>
      <top/>
      <bottom style="hair">
        <color theme="3"/>
      </bottom>
      <diagonal/>
    </border>
    <border>
      <left style="medium">
        <color theme="3"/>
      </left>
      <right/>
      <top/>
      <bottom style="hair">
        <color theme="3"/>
      </bottom>
      <diagonal/>
    </border>
    <border>
      <left/>
      <right/>
      <top style="hair">
        <color theme="3"/>
      </top>
      <bottom style="hair">
        <color theme="6"/>
      </bottom>
      <diagonal/>
    </border>
    <border>
      <left/>
      <right style="medium">
        <color theme="3"/>
      </right>
      <top style="hair">
        <color theme="3"/>
      </top>
      <bottom style="hair">
        <color theme="6"/>
      </bottom>
      <diagonal/>
    </border>
    <border>
      <left style="medium">
        <color theme="3"/>
      </left>
      <right/>
      <top style="hair">
        <color theme="3"/>
      </top>
      <bottom style="hair">
        <color theme="6"/>
      </bottom>
      <diagonal/>
    </border>
    <border>
      <left/>
      <right style="medium">
        <color theme="3"/>
      </right>
      <top style="hair">
        <color theme="3"/>
      </top>
      <bottom style="hair">
        <color theme="3"/>
      </bottom>
      <diagonal/>
    </border>
    <border>
      <left style="medium">
        <color theme="3"/>
      </left>
      <right/>
      <top style="hair">
        <color theme="3"/>
      </top>
      <bottom style="hair">
        <color theme="3"/>
      </bottom>
      <diagonal/>
    </border>
    <border>
      <left style="hair">
        <color theme="0" tint="-0.499984740745262"/>
      </left>
      <right/>
      <top/>
      <bottom/>
      <diagonal/>
    </border>
    <border>
      <left style="medium">
        <color theme="3"/>
      </left>
      <right style="hair">
        <color theme="0" tint="-0.499984740745262"/>
      </right>
      <top/>
      <bottom/>
      <diagonal/>
    </border>
    <border>
      <left style="hair">
        <color theme="0" tint="-0.499984740745262"/>
      </left>
      <right style="medium">
        <color theme="3"/>
      </right>
      <top/>
      <bottom/>
      <diagonal/>
    </border>
    <border>
      <left/>
      <right style="medium">
        <color theme="3"/>
      </right>
      <top style="hair">
        <color theme="6"/>
      </top>
      <bottom/>
      <diagonal/>
    </border>
    <border>
      <left/>
      <right style="thick">
        <color theme="4"/>
      </right>
      <top/>
      <bottom/>
      <diagonal/>
    </border>
    <border>
      <left/>
      <right/>
      <top style="medium">
        <color rgb="FF334960"/>
      </top>
      <bottom style="thick">
        <color theme="4"/>
      </bottom>
      <diagonal/>
    </border>
    <border>
      <left style="medium">
        <color theme="3"/>
      </left>
      <right style="hair">
        <color theme="0" tint="-0.499984740745262"/>
      </right>
      <top style="medium">
        <color rgb="FF334960"/>
      </top>
      <bottom style="thick">
        <color theme="4"/>
      </bottom>
      <diagonal/>
    </border>
    <border>
      <left/>
      <right style="medium">
        <color theme="3"/>
      </right>
      <top style="medium">
        <color rgb="FF334960"/>
      </top>
      <bottom style="thick">
        <color theme="4"/>
      </bottom>
      <diagonal/>
    </border>
    <border>
      <left style="thin">
        <color theme="3"/>
      </left>
      <right/>
      <top/>
      <bottom/>
      <diagonal/>
    </border>
    <border>
      <left/>
      <right style="medium">
        <color theme="3"/>
      </right>
      <top style="medium">
        <color theme="3"/>
      </top>
      <bottom/>
      <diagonal/>
    </border>
    <border>
      <left style="medium">
        <color theme="3"/>
      </left>
      <right style="thin">
        <color rgb="FF000000"/>
      </right>
      <top/>
      <bottom style="medium">
        <color theme="3"/>
      </bottom>
      <diagonal/>
    </border>
    <border>
      <left/>
      <right style="medium">
        <color theme="3"/>
      </right>
      <top/>
      <bottom style="medium">
        <color theme="3"/>
      </bottom>
      <diagonal/>
    </border>
    <border>
      <left/>
      <right/>
      <top/>
      <bottom style="medium">
        <color theme="3"/>
      </bottom>
      <diagonal/>
    </border>
    <border>
      <left style="medium">
        <color theme="3"/>
      </left>
      <right style="medium">
        <color theme="3"/>
      </right>
      <top/>
      <bottom style="medium">
        <color theme="3"/>
      </bottom>
      <diagonal/>
    </border>
    <border>
      <left/>
      <right/>
      <top/>
      <bottom style="hair">
        <color theme="9"/>
      </bottom>
      <diagonal/>
    </border>
    <border>
      <left style="hair">
        <color theme="6"/>
      </left>
      <right/>
      <top style="hair">
        <color theme="6"/>
      </top>
      <bottom/>
      <diagonal/>
    </border>
    <border>
      <left/>
      <right style="hair">
        <color theme="6"/>
      </right>
      <top style="hair">
        <color theme="6"/>
      </top>
      <bottom/>
      <diagonal/>
    </border>
    <border>
      <left style="hair">
        <color theme="6"/>
      </left>
      <right/>
      <top/>
      <bottom/>
      <diagonal/>
    </border>
    <border>
      <left/>
      <right/>
      <top/>
      <bottom style="thin">
        <color indexed="64"/>
      </bottom>
      <diagonal/>
    </border>
    <border>
      <left/>
      <right/>
      <top style="thin">
        <color indexed="64"/>
      </top>
      <bottom style="thin">
        <color indexed="64"/>
      </bottom>
      <diagonal/>
    </border>
    <border>
      <left/>
      <right style="hair">
        <color theme="7"/>
      </right>
      <top/>
      <bottom/>
      <diagonal/>
    </border>
    <border>
      <left/>
      <right/>
      <top style="medium">
        <color theme="3"/>
      </top>
      <bottom/>
      <diagonal/>
    </border>
    <border>
      <left/>
      <right style="medium">
        <color rgb="FF701E2B"/>
      </right>
      <top/>
      <bottom/>
      <diagonal/>
    </border>
    <border>
      <left style="medium">
        <color rgb="FF701E2B"/>
      </left>
      <right style="medium">
        <color rgb="FF701E2B"/>
      </right>
      <top style="medium">
        <color rgb="FF701E2B"/>
      </top>
      <bottom style="medium">
        <color rgb="FF701E2B"/>
      </bottom>
      <diagonal/>
    </border>
    <border>
      <left style="medium">
        <color rgb="FF000000"/>
      </left>
      <right style="medium">
        <color rgb="FF000000"/>
      </right>
      <top style="medium">
        <color rgb="FF000000"/>
      </top>
      <bottom style="medium">
        <color rgb="FF000000"/>
      </bottom>
      <diagonal/>
    </border>
    <border>
      <left style="medium">
        <color rgb="FF701E2B"/>
      </left>
      <right style="medium">
        <color rgb="FF701E2B"/>
      </right>
      <top/>
      <bottom style="medium">
        <color rgb="FF701E2B"/>
      </bottom>
      <diagonal/>
    </border>
    <border>
      <left/>
      <right/>
      <top style="medium">
        <color rgb="FF701E2B"/>
      </top>
      <bottom style="medium">
        <color rgb="FF701E2B"/>
      </bottom>
      <diagonal/>
    </border>
    <border>
      <left style="medium">
        <color rgb="FF701E2B"/>
      </left>
      <right style="medium">
        <color rgb="FF701E2B"/>
      </right>
      <top style="medium">
        <color rgb="FF701E2B"/>
      </top>
      <bottom style="medium">
        <color rgb="FFFFFFFF"/>
      </bottom>
      <diagonal/>
    </border>
    <border>
      <left style="medium">
        <color rgb="FF701E2B"/>
      </left>
      <right style="medium">
        <color rgb="FF701E2B"/>
      </right>
      <top style="medium">
        <color rgb="FFFFFFFF"/>
      </top>
      <bottom style="medium">
        <color rgb="FF701E2B"/>
      </bottom>
      <diagonal/>
    </border>
    <border>
      <left/>
      <right style="thick">
        <color rgb="FF701E2B"/>
      </right>
      <top/>
      <bottom/>
      <diagonal/>
    </border>
    <border>
      <left style="thick">
        <color rgb="FF701E2B"/>
      </left>
      <right style="thick">
        <color rgb="FF701E2B"/>
      </right>
      <top style="thick">
        <color rgb="FF701E2B"/>
      </top>
      <bottom style="thick">
        <color rgb="FF701E2B"/>
      </bottom>
      <diagonal/>
    </border>
    <border>
      <left/>
      <right/>
      <top/>
      <bottom style="thin">
        <color rgb="FF701E2B"/>
      </bottom>
      <diagonal/>
    </border>
    <border>
      <left/>
      <right/>
      <top style="thin">
        <color rgb="FF701E2B"/>
      </top>
      <bottom style="thin">
        <color rgb="FF701E2B"/>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6">
    <xf numFmtId="0" fontId="0" fillId="0" borderId="0"/>
    <xf numFmtId="164" fontId="1" fillId="0" borderId="0" applyFont="0" applyFill="0" applyBorder="0" applyAlignment="0" applyProtection="0"/>
    <xf numFmtId="9" fontId="2" fillId="0" borderId="0" applyFont="0" applyFill="0" applyBorder="0" applyAlignment="0" applyProtection="0"/>
    <xf numFmtId="0" fontId="1" fillId="0" borderId="0"/>
    <xf numFmtId="164" fontId="1" fillId="0" borderId="0" applyFont="0" applyFill="0" applyBorder="0" applyAlignment="0" applyProtection="0"/>
    <xf numFmtId="0" fontId="74" fillId="0" borderId="0" applyNumberFormat="0" applyFill="0" applyBorder="0" applyAlignment="0" applyProtection="0"/>
  </cellStyleXfs>
  <cellXfs count="668">
    <xf numFmtId="0" fontId="0" fillId="0" borderId="0" xfId="0"/>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4" fillId="0" borderId="0" xfId="0" applyFont="1" applyAlignment="1">
      <alignment vertical="center"/>
    </xf>
    <xf numFmtId="0" fontId="4" fillId="3" borderId="0" xfId="0" applyFont="1" applyFill="1" applyAlignment="1">
      <alignment vertical="center"/>
    </xf>
    <xf numFmtId="0" fontId="4" fillId="0" borderId="0" xfId="0" applyFont="1"/>
    <xf numFmtId="0" fontId="9" fillId="10" borderId="0" xfId="0" applyFont="1" applyFill="1" applyAlignment="1">
      <alignment horizontal="left" vertical="center"/>
    </xf>
    <xf numFmtId="164" fontId="9" fillId="10" borderId="0" xfId="1" applyFont="1" applyFill="1" applyAlignment="1">
      <alignment horizontal="center" vertical="center"/>
    </xf>
    <xf numFmtId="10" fontId="9" fillId="10" borderId="0" xfId="0" applyNumberFormat="1" applyFont="1" applyFill="1" applyAlignment="1">
      <alignment horizontal="left" vertical="center"/>
    </xf>
    <xf numFmtId="0" fontId="10" fillId="3" borderId="0" xfId="0" applyFont="1" applyFill="1" applyAlignment="1">
      <alignment vertical="center"/>
    </xf>
    <xf numFmtId="0" fontId="11" fillId="3" borderId="0" xfId="0" applyFont="1" applyFill="1" applyAlignment="1">
      <alignment horizontal="left" vertical="center"/>
    </xf>
    <xf numFmtId="164" fontId="10" fillId="3" borderId="0" xfId="1" applyFont="1" applyFill="1" applyAlignment="1">
      <alignment horizontal="center" vertical="center"/>
    </xf>
    <xf numFmtId="10" fontId="10" fillId="3" borderId="0" xfId="2" applyNumberFormat="1" applyFont="1" applyFill="1" applyAlignment="1">
      <alignment vertical="center"/>
    </xf>
    <xf numFmtId="14" fontId="10" fillId="3" borderId="0" xfId="0" applyNumberFormat="1" applyFont="1" applyFill="1" applyAlignment="1">
      <alignment vertical="center"/>
    </xf>
    <xf numFmtId="0" fontId="12" fillId="0" borderId="0" xfId="0" applyFont="1" applyAlignment="1">
      <alignment vertical="center"/>
    </xf>
    <xf numFmtId="164" fontId="13" fillId="3" borderId="0" xfId="1" applyFont="1" applyFill="1" applyAlignment="1">
      <alignment horizontal="center" vertical="center"/>
    </xf>
    <xf numFmtId="10" fontId="13" fillId="3" borderId="0" xfId="2" applyNumberFormat="1" applyFont="1" applyFill="1" applyAlignment="1">
      <alignment horizontal="center" vertical="center"/>
    </xf>
    <xf numFmtId="14" fontId="13" fillId="3" borderId="0" xfId="0" applyNumberFormat="1" applyFont="1" applyFill="1" applyAlignment="1">
      <alignment horizontal="center" vertical="center"/>
    </xf>
    <xf numFmtId="0" fontId="14" fillId="3" borderId="0" xfId="0" applyFont="1" applyFill="1" applyAlignment="1">
      <alignment vertical="center"/>
    </xf>
    <xf numFmtId="165" fontId="15" fillId="0" borderId="0" xfId="0" applyNumberFormat="1" applyFont="1" applyAlignment="1">
      <alignment horizontal="center" vertical="center"/>
    </xf>
    <xf numFmtId="164" fontId="15" fillId="0" borderId="0" xfId="1" applyFont="1" applyAlignment="1">
      <alignment horizontal="center" vertical="center"/>
    </xf>
    <xf numFmtId="10" fontId="15" fillId="0" borderId="0" xfId="2" applyNumberFormat="1" applyFont="1" applyAlignment="1">
      <alignment horizontal="center" vertical="center"/>
    </xf>
    <xf numFmtId="14" fontId="15" fillId="0" borderId="0" xfId="0" applyNumberFormat="1" applyFont="1" applyAlignment="1">
      <alignment horizontal="center" vertical="center"/>
    </xf>
    <xf numFmtId="0" fontId="12" fillId="3" borderId="0" xfId="0" applyFont="1" applyFill="1" applyAlignment="1">
      <alignment vertical="center"/>
    </xf>
    <xf numFmtId="0" fontId="16" fillId="3" borderId="0" xfId="0" applyFont="1" applyFill="1" applyAlignment="1">
      <alignment horizontal="right" vertical="center"/>
    </xf>
    <xf numFmtId="165" fontId="16" fillId="3" borderId="0" xfId="0" applyNumberFormat="1" applyFont="1" applyFill="1" applyAlignment="1">
      <alignment horizontal="center" vertical="center"/>
    </xf>
    <xf numFmtId="165" fontId="16" fillId="8" borderId="0" xfId="0" applyNumberFormat="1" applyFont="1" applyFill="1" applyAlignment="1">
      <alignment horizontal="center" vertical="center"/>
    </xf>
    <xf numFmtId="165" fontId="15" fillId="3" borderId="0" xfId="0" applyNumberFormat="1" applyFont="1" applyFill="1" applyAlignment="1">
      <alignment horizontal="center" vertical="center"/>
    </xf>
    <xf numFmtId="164" fontId="15" fillId="3" borderId="0" xfId="1" applyFont="1" applyFill="1" applyAlignment="1">
      <alignment horizontal="center" vertical="center"/>
    </xf>
    <xf numFmtId="10" fontId="15" fillId="3" borderId="0" xfId="2" applyNumberFormat="1" applyFont="1" applyFill="1" applyAlignment="1">
      <alignment horizontal="center" vertical="center"/>
    </xf>
    <xf numFmtId="14" fontId="15" fillId="3" borderId="0" xfId="0" applyNumberFormat="1" applyFont="1" applyFill="1" applyAlignment="1">
      <alignment horizontal="center" vertical="center"/>
    </xf>
    <xf numFmtId="0" fontId="11" fillId="0" borderId="0" xfId="0" applyFont="1" applyAlignment="1">
      <alignment horizontal="left" vertical="center"/>
    </xf>
    <xf numFmtId="166" fontId="15" fillId="0" borderId="0" xfId="0" applyNumberFormat="1" applyFont="1" applyAlignment="1">
      <alignment horizontal="left" vertical="center"/>
    </xf>
    <xf numFmtId="0" fontId="17" fillId="0" borderId="0" xfId="0" applyFont="1" applyAlignment="1">
      <alignment horizontal="left" vertical="center"/>
    </xf>
    <xf numFmtId="0" fontId="20" fillId="0" borderId="0" xfId="0" applyFont="1" applyAlignment="1">
      <alignment horizontal="right" vertical="center"/>
    </xf>
    <xf numFmtId="0" fontId="20" fillId="0" borderId="0" xfId="0" applyFont="1" applyAlignment="1">
      <alignment horizontal="center" vertical="center"/>
    </xf>
    <xf numFmtId="0" fontId="21" fillId="0" borderId="0" xfId="0" applyFont="1" applyAlignment="1">
      <alignment horizontal="center" vertical="center"/>
    </xf>
    <xf numFmtId="164" fontId="21" fillId="0" borderId="0" xfId="1" applyFont="1" applyAlignment="1">
      <alignment horizontal="center" vertical="center"/>
    </xf>
    <xf numFmtId="10" fontId="21" fillId="0" borderId="0" xfId="2" applyNumberFormat="1" applyFont="1" applyAlignment="1">
      <alignment horizontal="center" vertical="center"/>
    </xf>
    <xf numFmtId="14" fontId="21" fillId="0" borderId="0" xfId="0" applyNumberFormat="1" applyFont="1" applyAlignment="1">
      <alignment horizontal="center" vertical="center"/>
    </xf>
    <xf numFmtId="0" fontId="20" fillId="0" borderId="1" xfId="0" applyFont="1" applyBorder="1" applyAlignment="1">
      <alignment horizontal="right" vertical="center"/>
    </xf>
    <xf numFmtId="0" fontId="20" fillId="0" borderId="1" xfId="0" applyFont="1" applyBorder="1" applyAlignment="1">
      <alignment horizontal="center" vertical="center"/>
    </xf>
    <xf numFmtId="0" fontId="12" fillId="0" borderId="1" xfId="0" applyFont="1" applyBorder="1" applyAlignment="1">
      <alignment vertical="center"/>
    </xf>
    <xf numFmtId="164" fontId="20" fillId="0" borderId="1" xfId="1" applyFont="1" applyBorder="1" applyAlignment="1">
      <alignment horizontal="center" vertical="center"/>
    </xf>
    <xf numFmtId="10" fontId="20" fillId="0" borderId="1" xfId="2" applyNumberFormat="1" applyFont="1" applyBorder="1" applyAlignment="1">
      <alignment horizontal="right" vertical="center"/>
    </xf>
    <xf numFmtId="14" fontId="20" fillId="0" borderId="1" xfId="0" applyNumberFormat="1" applyFont="1" applyBorder="1" applyAlignment="1">
      <alignment horizontal="right" vertical="center"/>
    </xf>
    <xf numFmtId="10" fontId="12" fillId="0" borderId="0" xfId="2" applyNumberFormat="1" applyFont="1" applyAlignment="1">
      <alignment vertical="center"/>
    </xf>
    <xf numFmtId="14" fontId="12" fillId="0" borderId="0" xfId="0" applyNumberFormat="1" applyFont="1" applyAlignment="1">
      <alignment vertical="center"/>
    </xf>
    <xf numFmtId="164" fontId="12" fillId="0" borderId="0" xfId="1" applyFont="1" applyAlignment="1">
      <alignment horizontal="center" vertical="center"/>
    </xf>
    <xf numFmtId="0" fontId="25" fillId="0" borderId="0" xfId="0" applyFont="1" applyAlignment="1">
      <alignment vertical="center"/>
    </xf>
    <xf numFmtId="164" fontId="26" fillId="0" borderId="0" xfId="1" applyFont="1" applyAlignment="1">
      <alignment horizontal="center" vertical="center"/>
    </xf>
    <xf numFmtId="0" fontId="27" fillId="0" borderId="0" xfId="0" applyFont="1" applyAlignment="1">
      <alignment vertical="center"/>
    </xf>
    <xf numFmtId="164" fontId="25" fillId="0" borderId="0" xfId="1" applyFont="1" applyAlignment="1">
      <alignment horizontal="center" vertical="center"/>
    </xf>
    <xf numFmtId="164" fontId="4" fillId="0" borderId="0" xfId="1" applyFont="1" applyAlignment="1">
      <alignment horizontal="center" vertical="center"/>
    </xf>
    <xf numFmtId="10" fontId="4" fillId="0" borderId="0" xfId="2" applyNumberFormat="1" applyFont="1" applyAlignment="1">
      <alignment vertical="center"/>
    </xf>
    <xf numFmtId="14" fontId="4" fillId="0" borderId="0" xfId="0" applyNumberFormat="1" applyFont="1" applyAlignment="1">
      <alignment vertical="center"/>
    </xf>
    <xf numFmtId="0" fontId="13" fillId="12" borderId="0" xfId="0" applyFont="1" applyFill="1" applyAlignment="1">
      <alignment horizontal="left" vertical="center"/>
    </xf>
    <xf numFmtId="0" fontId="13" fillId="12" borderId="0" xfId="0" applyFont="1" applyFill="1" applyAlignment="1">
      <alignment horizontal="center" vertical="center"/>
    </xf>
    <xf numFmtId="0" fontId="8" fillId="7" borderId="0" xfId="0" applyFont="1" applyFill="1" applyAlignment="1">
      <alignment horizontal="right" vertical="center"/>
    </xf>
    <xf numFmtId="0" fontId="13" fillId="3" borderId="5" xfId="0" applyFont="1" applyFill="1" applyBorder="1" applyAlignment="1">
      <alignment horizontal="center" vertical="center"/>
    </xf>
    <xf numFmtId="166" fontId="13" fillId="12" borderId="0" xfId="0" applyNumberFormat="1" applyFont="1" applyFill="1" applyAlignment="1">
      <alignment horizontal="left" vertical="center"/>
    </xf>
    <xf numFmtId="0" fontId="13" fillId="0" borderId="0" xfId="0" applyFont="1" applyAlignment="1">
      <alignment horizontal="right" vertical="center"/>
    </xf>
    <xf numFmtId="165" fontId="28" fillId="3" borderId="0" xfId="1" applyNumberFormat="1" applyFont="1" applyFill="1" applyAlignment="1">
      <alignment horizontal="center" vertical="center"/>
    </xf>
    <xf numFmtId="165" fontId="29" fillId="3" borderId="0" xfId="1" applyNumberFormat="1" applyFont="1" applyFill="1" applyAlignment="1">
      <alignment horizontal="center" vertical="center"/>
    </xf>
    <xf numFmtId="169" fontId="31" fillId="6" borderId="0" xfId="1" applyNumberFormat="1" applyFont="1" applyFill="1" applyAlignment="1">
      <alignment horizontal="center" vertical="center"/>
    </xf>
    <xf numFmtId="0" fontId="31" fillId="6" borderId="0" xfId="0" applyFont="1" applyFill="1" applyAlignment="1">
      <alignment horizontal="center" vertical="center"/>
    </xf>
    <xf numFmtId="0" fontId="19" fillId="0" borderId="0" xfId="0" applyFont="1" applyAlignment="1">
      <alignment vertical="center"/>
    </xf>
    <xf numFmtId="0" fontId="37" fillId="0" borderId="0" xfId="0" applyFont="1" applyAlignment="1">
      <alignment vertical="center"/>
    </xf>
    <xf numFmtId="0" fontId="5" fillId="0" borderId="0" xfId="0" applyFont="1" applyAlignment="1">
      <alignment horizontal="left" vertical="center"/>
    </xf>
    <xf numFmtId="0" fontId="4" fillId="7" borderId="0" xfId="0" applyFont="1" applyFill="1" applyAlignment="1">
      <alignment vertical="center"/>
    </xf>
    <xf numFmtId="165" fontId="15" fillId="0" borderId="5" xfId="0" applyNumberFormat="1" applyFont="1" applyBorder="1" applyAlignment="1">
      <alignment horizontal="center" vertical="center"/>
    </xf>
    <xf numFmtId="164" fontId="20" fillId="0" borderId="0" xfId="1" applyFont="1" applyBorder="1" applyAlignment="1">
      <alignment horizontal="center" vertical="center"/>
    </xf>
    <xf numFmtId="10" fontId="20" fillId="0" borderId="0" xfId="2" applyNumberFormat="1" applyFont="1" applyBorder="1" applyAlignment="1">
      <alignment horizontal="right" vertical="center"/>
    </xf>
    <xf numFmtId="14" fontId="20" fillId="0" borderId="0" xfId="0" applyNumberFormat="1" applyFont="1" applyAlignment="1">
      <alignment horizontal="right" vertical="center"/>
    </xf>
    <xf numFmtId="0" fontId="44" fillId="0" borderId="0" xfId="0" applyFont="1" applyAlignment="1">
      <alignment horizontal="left"/>
    </xf>
    <xf numFmtId="9" fontId="17" fillId="0" borderId="0" xfId="2" applyFont="1" applyAlignment="1">
      <alignment horizontal="left" vertical="center"/>
    </xf>
    <xf numFmtId="0" fontId="21" fillId="0" borderId="0" xfId="0" applyFont="1"/>
    <xf numFmtId="0" fontId="12" fillId="0" borderId="0" xfId="0" applyFont="1"/>
    <xf numFmtId="0" fontId="10" fillId="0" borderId="0" xfId="0" applyFont="1"/>
    <xf numFmtId="0" fontId="11" fillId="0" borderId="0" xfId="0" applyFont="1" applyAlignment="1">
      <alignment horizontal="left"/>
    </xf>
    <xf numFmtId="9" fontId="10" fillId="0" borderId="0" xfId="2" applyFont="1" applyAlignment="1">
      <alignment horizontal="left"/>
    </xf>
    <xf numFmtId="0" fontId="31" fillId="0" borderId="0" xfId="0" applyFont="1" applyAlignment="1">
      <alignment horizontal="left"/>
    </xf>
    <xf numFmtId="168" fontId="35" fillId="0" borderId="0" xfId="0" applyNumberFormat="1" applyFont="1" applyAlignment="1">
      <alignment horizontal="left"/>
    </xf>
    <xf numFmtId="0" fontId="13" fillId="0" borderId="0" xfId="0" applyFont="1" applyAlignment="1">
      <alignment horizontal="center" vertical="center"/>
    </xf>
    <xf numFmtId="0" fontId="13" fillId="0" borderId="0" xfId="0" applyFont="1" applyAlignment="1">
      <alignment horizontal="center" vertical="center" wrapText="1"/>
    </xf>
    <xf numFmtId="0" fontId="46" fillId="0" borderId="0" xfId="0" applyFont="1" applyAlignment="1">
      <alignment horizontal="center" vertical="center" wrapText="1"/>
    </xf>
    <xf numFmtId="165" fontId="18" fillId="0" borderId="0" xfId="0" applyNumberFormat="1" applyFont="1" applyAlignment="1">
      <alignment horizontal="center" vertical="center"/>
    </xf>
    <xf numFmtId="165" fontId="17" fillId="0" borderId="0" xfId="0" applyNumberFormat="1" applyFont="1" applyAlignment="1">
      <alignment horizontal="center" vertical="center"/>
    </xf>
    <xf numFmtId="0" fontId="4" fillId="3" borderId="0" xfId="0" applyFont="1" applyFill="1"/>
    <xf numFmtId="165" fontId="17" fillId="3" borderId="0" xfId="0" applyNumberFormat="1" applyFont="1" applyFill="1" applyAlignment="1">
      <alignment horizontal="center" vertical="center"/>
    </xf>
    <xf numFmtId="0" fontId="23" fillId="0" borderId="0" xfId="0" applyFont="1"/>
    <xf numFmtId="9" fontId="49" fillId="7" borderId="0" xfId="2" applyFont="1" applyFill="1" applyAlignment="1">
      <alignment horizontal="left" vertical="center"/>
    </xf>
    <xf numFmtId="0" fontId="49" fillId="7" borderId="0" xfId="0" applyFont="1" applyFill="1"/>
    <xf numFmtId="0" fontId="48" fillId="7" borderId="0" xfId="0" applyFont="1" applyFill="1" applyAlignment="1">
      <alignment horizontal="right"/>
    </xf>
    <xf numFmtId="168" fontId="49" fillId="7" borderId="0" xfId="0" applyNumberFormat="1" applyFont="1" applyFill="1" applyAlignment="1">
      <alignment horizontal="left"/>
    </xf>
    <xf numFmtId="0" fontId="50" fillId="12" borderId="6" xfId="0" applyFont="1" applyFill="1" applyBorder="1" applyAlignment="1">
      <alignment horizontal="left" vertical="center"/>
    </xf>
    <xf numFmtId="9" fontId="4" fillId="0" borderId="0" xfId="2" applyFont="1" applyAlignment="1">
      <alignment horizontal="left"/>
    </xf>
    <xf numFmtId="0" fontId="7" fillId="0" borderId="0" xfId="0" applyFont="1" applyAlignment="1">
      <alignment horizontal="left" vertical="center"/>
    </xf>
    <xf numFmtId="0" fontId="12" fillId="0" borderId="0" xfId="0" applyFont="1" applyAlignment="1">
      <alignment horizontal="left" vertical="center"/>
    </xf>
    <xf numFmtId="0" fontId="53" fillId="0" borderId="0" xfId="0" applyFont="1" applyAlignment="1">
      <alignment horizontal="left" vertical="center"/>
    </xf>
    <xf numFmtId="0" fontId="18" fillId="2" borderId="0" xfId="0" applyFont="1" applyFill="1" applyAlignment="1">
      <alignment vertical="center"/>
    </xf>
    <xf numFmtId="0" fontId="15" fillId="0" borderId="0" xfId="0" applyFont="1" applyAlignment="1">
      <alignment horizontal="left" vertical="center"/>
    </xf>
    <xf numFmtId="0" fontId="54" fillId="0" borderId="0" xfId="0" applyFont="1" applyAlignment="1">
      <alignment horizontal="left" vertical="center"/>
    </xf>
    <xf numFmtId="165" fontId="54" fillId="0" borderId="0" xfId="0" applyNumberFormat="1" applyFont="1" applyAlignment="1">
      <alignment horizontal="center" vertical="center"/>
    </xf>
    <xf numFmtId="9" fontId="21" fillId="0" borderId="0" xfId="2" applyFont="1" applyAlignment="1">
      <alignment horizontal="left"/>
    </xf>
    <xf numFmtId="0" fontId="13" fillId="3" borderId="5" xfId="0" applyFont="1" applyFill="1" applyBorder="1" applyAlignment="1">
      <alignment horizontal="center" vertical="center" wrapText="1"/>
    </xf>
    <xf numFmtId="9" fontId="0" fillId="0" borderId="0" xfId="2" applyFont="1"/>
    <xf numFmtId="0" fontId="10" fillId="0" borderId="0" xfId="0" applyFont="1" applyAlignment="1">
      <alignment vertical="center"/>
    </xf>
    <xf numFmtId="164" fontId="10" fillId="0" borderId="0" xfId="1" applyFont="1" applyAlignment="1">
      <alignment vertical="center"/>
    </xf>
    <xf numFmtId="164" fontId="4" fillId="0" borderId="0" xfId="1" applyFont="1" applyAlignment="1">
      <alignment vertical="center"/>
    </xf>
    <xf numFmtId="0" fontId="13" fillId="20" borderId="0" xfId="0" applyFont="1" applyFill="1" applyAlignment="1">
      <alignment horizontal="center" vertical="center"/>
    </xf>
    <xf numFmtId="164" fontId="20" fillId="0" borderId="0" xfId="1" applyFont="1" applyAlignment="1">
      <alignment horizontal="right" vertical="center"/>
    </xf>
    <xf numFmtId="164" fontId="8" fillId="8" borderId="0" xfId="1" applyFont="1" applyFill="1" applyBorder="1" applyAlignment="1">
      <alignment horizontal="center" vertical="center"/>
    </xf>
    <xf numFmtId="164" fontId="12" fillId="0" borderId="0" xfId="1" applyFont="1" applyAlignment="1">
      <alignment vertical="center"/>
    </xf>
    <xf numFmtId="164" fontId="13" fillId="0" borderId="0" xfId="1" applyFont="1" applyAlignment="1">
      <alignment horizontal="center" vertical="center"/>
    </xf>
    <xf numFmtId="0" fontId="58" fillId="0" borderId="0" xfId="0" applyFont="1" applyAlignment="1">
      <alignment vertical="center"/>
    </xf>
    <xf numFmtId="0" fontId="35" fillId="0" borderId="0" xfId="0" applyFont="1" applyAlignment="1">
      <alignment vertical="center"/>
    </xf>
    <xf numFmtId="164" fontId="22" fillId="0" borderId="0" xfId="1" applyFont="1" applyAlignment="1">
      <alignment horizontal="center" vertical="center"/>
    </xf>
    <xf numFmtId="164" fontId="16" fillId="8" borderId="0" xfId="1" applyFont="1" applyFill="1" applyBorder="1" applyAlignment="1">
      <alignment horizontal="center" vertical="center"/>
    </xf>
    <xf numFmtId="0" fontId="61" fillId="0" borderId="0" xfId="0" applyFont="1" applyAlignment="1">
      <alignment vertical="center"/>
    </xf>
    <xf numFmtId="0" fontId="16" fillId="5" borderId="0" xfId="0" applyFont="1" applyFill="1" applyAlignment="1">
      <alignment horizontal="left" vertical="center"/>
    </xf>
    <xf numFmtId="0" fontId="24" fillId="0" borderId="0" xfId="0" applyFont="1" applyAlignment="1">
      <alignment vertical="center"/>
    </xf>
    <xf numFmtId="164" fontId="4" fillId="3" borderId="0" xfId="1" applyFont="1" applyFill="1" applyAlignment="1">
      <alignment vertical="center"/>
    </xf>
    <xf numFmtId="0" fontId="13" fillId="3" borderId="0" xfId="0" applyFont="1" applyFill="1" applyAlignment="1">
      <alignment horizontal="right" vertical="center"/>
    </xf>
    <xf numFmtId="166" fontId="13" fillId="12" borderId="28" xfId="0" applyNumberFormat="1" applyFont="1" applyFill="1" applyBorder="1" applyAlignment="1">
      <alignment horizontal="left" vertical="center"/>
    </xf>
    <xf numFmtId="0" fontId="12" fillId="0" borderId="0" xfId="0" applyFont="1" applyAlignment="1">
      <alignment horizontal="center" vertical="center"/>
    </xf>
    <xf numFmtId="0" fontId="56" fillId="0" borderId="0" xfId="0" applyFont="1" applyAlignment="1">
      <alignment horizontal="center" vertical="center"/>
    </xf>
    <xf numFmtId="0" fontId="14" fillId="3" borderId="4" xfId="0" applyFont="1" applyFill="1" applyBorder="1" applyAlignment="1">
      <alignment vertical="center"/>
    </xf>
    <xf numFmtId="10" fontId="13" fillId="13" borderId="30" xfId="2" applyNumberFormat="1" applyFont="1" applyFill="1" applyBorder="1" applyAlignment="1">
      <alignment horizontal="left" vertical="center" wrapText="1"/>
    </xf>
    <xf numFmtId="9" fontId="10" fillId="7" borderId="0" xfId="2" applyFont="1" applyFill="1" applyAlignment="1">
      <alignment horizontal="left"/>
    </xf>
    <xf numFmtId="9" fontId="35" fillId="7" borderId="0" xfId="2" applyFont="1" applyFill="1" applyAlignment="1">
      <alignment horizontal="right"/>
    </xf>
    <xf numFmtId="9" fontId="46" fillId="7" borderId="0" xfId="2" applyFont="1" applyFill="1" applyAlignment="1">
      <alignment horizontal="left" vertical="center" wrapText="1"/>
    </xf>
    <xf numFmtId="0" fontId="4" fillId="7" borderId="0" xfId="0" applyFont="1" applyFill="1"/>
    <xf numFmtId="0" fontId="17" fillId="7" borderId="0" xfId="0" applyFont="1" applyFill="1" applyAlignment="1">
      <alignment horizontal="left" vertical="center"/>
    </xf>
    <xf numFmtId="9" fontId="18" fillId="7" borderId="0" xfId="2" applyFont="1" applyFill="1" applyAlignment="1">
      <alignment horizontal="left" vertical="center"/>
    </xf>
    <xf numFmtId="165" fontId="18" fillId="7" borderId="0" xfId="0" applyNumberFormat="1" applyFont="1" applyFill="1" applyAlignment="1">
      <alignment horizontal="center" vertical="center"/>
    </xf>
    <xf numFmtId="9" fontId="17" fillId="7" borderId="0" xfId="2" applyFont="1" applyFill="1" applyAlignment="1">
      <alignment horizontal="left" vertical="center"/>
    </xf>
    <xf numFmtId="165" fontId="17" fillId="7" borderId="0" xfId="0" applyNumberFormat="1" applyFont="1" applyFill="1" applyAlignment="1">
      <alignment horizontal="center" vertical="center"/>
    </xf>
    <xf numFmtId="0" fontId="47" fillId="7" borderId="3" xfId="0" applyFont="1" applyFill="1" applyBorder="1" applyAlignment="1">
      <alignment horizontal="right" vertical="top"/>
    </xf>
    <xf numFmtId="167" fontId="48" fillId="7" borderId="0" xfId="0" applyNumberFormat="1" applyFont="1" applyFill="1" applyAlignment="1">
      <alignment horizontal="left"/>
    </xf>
    <xf numFmtId="0" fontId="62" fillId="0" borderId="0" xfId="0" applyFont="1" applyAlignment="1">
      <alignment horizontal="left"/>
    </xf>
    <xf numFmtId="0" fontId="45" fillId="10" borderId="0" xfId="0" applyFont="1" applyFill="1" applyAlignment="1">
      <alignment vertical="center"/>
    </xf>
    <xf numFmtId="0" fontId="43" fillId="10" borderId="0" xfId="0" applyFont="1" applyFill="1"/>
    <xf numFmtId="0" fontId="42" fillId="10" borderId="0" xfId="0" applyFont="1" applyFill="1" applyAlignment="1">
      <alignment vertical="center"/>
    </xf>
    <xf numFmtId="9" fontId="42" fillId="10" borderId="0" xfId="2" applyFont="1" applyFill="1" applyAlignment="1">
      <alignment horizontal="left" vertical="center"/>
    </xf>
    <xf numFmtId="164" fontId="13" fillId="3" borderId="34" xfId="1" applyFont="1" applyFill="1" applyBorder="1" applyAlignment="1">
      <alignment horizontal="center" vertical="center"/>
    </xf>
    <xf numFmtId="0" fontId="56" fillId="12" borderId="0" xfId="0" applyFont="1" applyFill="1" applyAlignment="1">
      <alignment horizontal="left" vertical="center"/>
    </xf>
    <xf numFmtId="171" fontId="4" fillId="0" borderId="0" xfId="0" applyNumberFormat="1" applyFont="1"/>
    <xf numFmtId="170" fontId="8" fillId="15" borderId="0" xfId="0" applyNumberFormat="1" applyFont="1" applyFill="1" applyAlignment="1">
      <alignment horizontal="center" vertical="center"/>
    </xf>
    <xf numFmtId="0" fontId="6" fillId="3" borderId="0" xfId="0" applyFont="1" applyFill="1" applyAlignment="1">
      <alignment horizontal="center" vertical="center"/>
    </xf>
    <xf numFmtId="0" fontId="38" fillId="3" borderId="50" xfId="0" applyFont="1" applyFill="1" applyBorder="1" applyAlignment="1">
      <alignment horizontal="center" vertical="center"/>
    </xf>
    <xf numFmtId="0" fontId="13" fillId="13" borderId="30" xfId="0" applyFont="1" applyFill="1" applyBorder="1" applyAlignment="1">
      <alignment horizontal="center" vertical="center"/>
    </xf>
    <xf numFmtId="0" fontId="26" fillId="6" borderId="0" xfId="0" applyFont="1" applyFill="1" applyAlignment="1">
      <alignment horizontal="right" vertical="center"/>
    </xf>
    <xf numFmtId="0" fontId="27" fillId="6" borderId="0" xfId="0" applyFont="1" applyFill="1" applyAlignment="1">
      <alignment horizontal="right" vertical="center"/>
    </xf>
    <xf numFmtId="165" fontId="26" fillId="6" borderId="0" xfId="0" applyNumberFormat="1" applyFont="1" applyFill="1" applyAlignment="1">
      <alignment horizontal="right" vertical="center"/>
    </xf>
    <xf numFmtId="165" fontId="26" fillId="6" borderId="0" xfId="0" applyNumberFormat="1" applyFont="1" applyFill="1" applyAlignment="1">
      <alignment horizontal="center" vertical="center"/>
    </xf>
    <xf numFmtId="0" fontId="26" fillId="7" borderId="0" xfId="0" applyFont="1" applyFill="1" applyAlignment="1">
      <alignment horizontal="right" vertical="center"/>
    </xf>
    <xf numFmtId="0" fontId="27" fillId="7" borderId="0" xfId="0" applyFont="1" applyFill="1" applyAlignment="1">
      <alignment horizontal="right" vertical="center"/>
    </xf>
    <xf numFmtId="165" fontId="26" fillId="7" borderId="0" xfId="0" applyNumberFormat="1" applyFont="1" applyFill="1" applyAlignment="1">
      <alignment horizontal="right" vertical="center"/>
    </xf>
    <xf numFmtId="165" fontId="26" fillId="7" borderId="0" xfId="0" applyNumberFormat="1" applyFont="1" applyFill="1" applyAlignment="1">
      <alignment horizontal="center" vertical="center"/>
    </xf>
    <xf numFmtId="171" fontId="10" fillId="0" borderId="0" xfId="1" applyNumberFormat="1" applyFont="1" applyAlignment="1">
      <alignment vertical="center"/>
    </xf>
    <xf numFmtId="171" fontId="13" fillId="6" borderId="0" xfId="1" applyNumberFormat="1" applyFont="1" applyFill="1" applyAlignment="1">
      <alignment horizontal="center" vertical="center"/>
    </xf>
    <xf numFmtId="171" fontId="56" fillId="0" borderId="0" xfId="1" applyNumberFormat="1" applyFont="1" applyBorder="1" applyAlignment="1">
      <alignment horizontal="center" vertical="center"/>
    </xf>
    <xf numFmtId="171" fontId="48" fillId="9" borderId="2" xfId="1" applyNumberFormat="1" applyFont="1" applyFill="1" applyBorder="1" applyAlignment="1">
      <alignment horizontal="center" vertical="center"/>
    </xf>
    <xf numFmtId="171" fontId="20" fillId="0" borderId="0" xfId="1" applyNumberFormat="1" applyFont="1" applyAlignment="1">
      <alignment horizontal="right" vertical="center"/>
    </xf>
    <xf numFmtId="171" fontId="57" fillId="9" borderId="2" xfId="1" applyNumberFormat="1" applyFont="1" applyFill="1" applyBorder="1" applyAlignment="1">
      <alignment horizontal="center" vertical="center"/>
    </xf>
    <xf numFmtId="171" fontId="8" fillId="8" borderId="0" xfId="1" applyNumberFormat="1" applyFont="1" applyFill="1" applyBorder="1" applyAlignment="1">
      <alignment horizontal="center" vertical="center"/>
    </xf>
    <xf numFmtId="171" fontId="13" fillId="0" borderId="0" xfId="1" applyNumberFormat="1" applyFont="1" applyAlignment="1">
      <alignment horizontal="center" vertical="center"/>
    </xf>
    <xf numFmtId="171" fontId="59" fillId="15" borderId="0" xfId="1" applyNumberFormat="1" applyFont="1" applyFill="1" applyBorder="1" applyAlignment="1">
      <alignment horizontal="center" vertical="center"/>
    </xf>
    <xf numFmtId="171" fontId="60" fillId="0" borderId="0" xfId="1" applyNumberFormat="1" applyFont="1" applyAlignment="1">
      <alignment horizontal="center" vertical="center"/>
    </xf>
    <xf numFmtId="171" fontId="13" fillId="0" borderId="1" xfId="1" applyNumberFormat="1" applyFont="1" applyBorder="1" applyAlignment="1">
      <alignment horizontal="center" vertical="center"/>
    </xf>
    <xf numFmtId="171" fontId="16" fillId="14" borderId="2" xfId="1" applyNumberFormat="1" applyFont="1" applyFill="1" applyBorder="1" applyAlignment="1">
      <alignment horizontal="center" vertical="center"/>
    </xf>
    <xf numFmtId="171" fontId="16" fillId="8" borderId="0" xfId="1" applyNumberFormat="1" applyFont="1" applyFill="1" applyBorder="1" applyAlignment="1">
      <alignment horizontal="center" vertical="center"/>
    </xf>
    <xf numFmtId="171" fontId="10" fillId="3" borderId="0" xfId="1" applyNumberFormat="1" applyFont="1" applyFill="1" applyAlignment="1">
      <alignment vertical="center"/>
    </xf>
    <xf numFmtId="171" fontId="13" fillId="2" borderId="0" xfId="1" applyNumberFormat="1" applyFont="1" applyFill="1" applyAlignment="1">
      <alignment horizontal="left" vertical="center"/>
    </xf>
    <xf numFmtId="171" fontId="36" fillId="0" borderId="0" xfId="1" applyNumberFormat="1" applyFont="1" applyAlignment="1">
      <alignment horizontal="center" vertical="center"/>
    </xf>
    <xf numFmtId="171" fontId="14" fillId="0" borderId="0" xfId="1" applyNumberFormat="1" applyFont="1" applyAlignment="1">
      <alignment vertical="center"/>
    </xf>
    <xf numFmtId="171" fontId="13" fillId="0" borderId="0" xfId="1" applyNumberFormat="1" applyFont="1" applyBorder="1" applyAlignment="1">
      <alignment horizontal="center" vertical="center"/>
    </xf>
    <xf numFmtId="171" fontId="4" fillId="0" borderId="0" xfId="1" applyNumberFormat="1" applyFont="1" applyAlignment="1">
      <alignment vertical="center"/>
    </xf>
    <xf numFmtId="171" fontId="16" fillId="5" borderId="0" xfId="1" applyNumberFormat="1" applyFont="1" applyFill="1" applyBorder="1" applyAlignment="1">
      <alignment horizontal="center" vertical="center"/>
    </xf>
    <xf numFmtId="171" fontId="23" fillId="9" borderId="0" xfId="0" applyNumberFormat="1" applyFont="1" applyFill="1" applyAlignment="1">
      <alignment horizontal="center"/>
    </xf>
    <xf numFmtId="171" fontId="4" fillId="3" borderId="0" xfId="0" applyNumberFormat="1" applyFont="1" applyFill="1"/>
    <xf numFmtId="171" fontId="13" fillId="0" borderId="0" xfId="0" applyNumberFormat="1" applyFont="1" applyAlignment="1">
      <alignment horizontal="center" vertical="center"/>
    </xf>
    <xf numFmtId="171" fontId="13" fillId="0" borderId="0" xfId="0" applyNumberFormat="1" applyFont="1" applyAlignment="1">
      <alignment horizontal="center" vertical="center" wrapText="1"/>
    </xf>
    <xf numFmtId="0" fontId="49" fillId="7" borderId="0" xfId="0" applyFont="1" applyFill="1" applyAlignment="1">
      <alignment horizontal="right"/>
    </xf>
    <xf numFmtId="168" fontId="48" fillId="7" borderId="0" xfId="0" applyNumberFormat="1" applyFont="1" applyFill="1" applyAlignment="1">
      <alignment horizontal="left"/>
    </xf>
    <xf numFmtId="171" fontId="49" fillId="7" borderId="0" xfId="0" applyNumberFormat="1" applyFont="1" applyFill="1" applyAlignment="1">
      <alignment horizontal="left"/>
    </xf>
    <xf numFmtId="164" fontId="61" fillId="6" borderId="51" xfId="1" applyFont="1" applyFill="1" applyBorder="1" applyAlignment="1">
      <alignment horizontal="center" vertical="center"/>
    </xf>
    <xf numFmtId="164" fontId="61" fillId="7" borderId="29" xfId="1" applyFont="1" applyFill="1" applyBorder="1" applyAlignment="1">
      <alignment horizontal="center" vertical="center"/>
    </xf>
    <xf numFmtId="171" fontId="13" fillId="0" borderId="37" xfId="1" applyNumberFormat="1" applyFont="1" applyBorder="1" applyAlignment="1">
      <alignment horizontal="center" vertical="center"/>
    </xf>
    <xf numFmtId="171" fontId="13" fillId="0" borderId="38" xfId="1" applyNumberFormat="1" applyFont="1" applyBorder="1" applyAlignment="1">
      <alignment horizontal="center" vertical="center"/>
    </xf>
    <xf numFmtId="0" fontId="63" fillId="12" borderId="6" xfId="0" applyFont="1" applyFill="1" applyBorder="1" applyAlignment="1">
      <alignment horizontal="left" vertical="center"/>
    </xf>
    <xf numFmtId="0" fontId="70" fillId="0" borderId="0" xfId="0" applyFont="1" applyAlignment="1">
      <alignment horizontal="left"/>
    </xf>
    <xf numFmtId="0" fontId="63" fillId="12" borderId="7" xfId="0" applyFont="1" applyFill="1" applyBorder="1" applyAlignment="1">
      <alignment horizontal="left" vertical="center"/>
    </xf>
    <xf numFmtId="0" fontId="71" fillId="6" borderId="2" xfId="0" applyFont="1" applyFill="1" applyBorder="1" applyAlignment="1">
      <alignment horizontal="right" vertical="center"/>
    </xf>
    <xf numFmtId="0" fontId="70" fillId="0" borderId="0" xfId="0" applyFont="1" applyAlignment="1">
      <alignment horizontal="left" vertical="center"/>
    </xf>
    <xf numFmtId="0" fontId="70" fillId="6" borderId="2" xfId="0" applyFont="1" applyFill="1" applyBorder="1" applyAlignment="1">
      <alignment horizontal="right" vertical="center"/>
    </xf>
    <xf numFmtId="0" fontId="71" fillId="0" borderId="0" xfId="0" applyFont="1" applyAlignment="1">
      <alignment horizontal="left" vertical="center"/>
    </xf>
    <xf numFmtId="0" fontId="63" fillId="12" borderId="40" xfId="0" applyFont="1" applyFill="1" applyBorder="1" applyAlignment="1">
      <alignment horizontal="left" vertical="center"/>
    </xf>
    <xf numFmtId="0" fontId="63" fillId="11" borderId="36" xfId="0" applyFont="1" applyFill="1" applyBorder="1" applyAlignment="1">
      <alignment horizontal="left" vertical="center"/>
    </xf>
    <xf numFmtId="0" fontId="63" fillId="11" borderId="6" xfId="0" applyFont="1" applyFill="1" applyBorder="1" applyAlignment="1">
      <alignment horizontal="left" vertical="center"/>
    </xf>
    <xf numFmtId="0" fontId="71" fillId="17" borderId="0" xfId="0" applyFont="1" applyFill="1" applyAlignment="1">
      <alignment horizontal="right" vertical="center"/>
    </xf>
    <xf numFmtId="0" fontId="36" fillId="12" borderId="6" xfId="0" applyFont="1" applyFill="1" applyBorder="1" applyAlignment="1">
      <alignment horizontal="left" vertical="center"/>
    </xf>
    <xf numFmtId="0" fontId="36" fillId="12" borderId="7" xfId="0" applyFont="1" applyFill="1" applyBorder="1" applyAlignment="1">
      <alignment horizontal="left" vertical="center"/>
    </xf>
    <xf numFmtId="0" fontId="72" fillId="5" borderId="2" xfId="0" applyFont="1" applyFill="1" applyBorder="1" applyAlignment="1">
      <alignment horizontal="right" vertical="center"/>
    </xf>
    <xf numFmtId="0" fontId="72" fillId="3" borderId="0" xfId="0" applyFont="1" applyFill="1" applyAlignment="1">
      <alignment horizontal="right" vertical="center"/>
    </xf>
    <xf numFmtId="0" fontId="36" fillId="11" borderId="6" xfId="0" applyFont="1" applyFill="1" applyBorder="1" applyAlignment="1">
      <alignment horizontal="left" vertical="center"/>
    </xf>
    <xf numFmtId="0" fontId="36" fillId="11" borderId="7" xfId="0" applyFont="1" applyFill="1" applyBorder="1" applyAlignment="1">
      <alignment horizontal="left" vertical="center"/>
    </xf>
    <xf numFmtId="0" fontId="72" fillId="5" borderId="0" xfId="0" applyFont="1" applyFill="1" applyAlignment="1">
      <alignment horizontal="right" vertical="center" wrapText="1"/>
    </xf>
    <xf numFmtId="0" fontId="36" fillId="12" borderId="28" xfId="0" applyFont="1" applyFill="1" applyBorder="1" applyAlignment="1">
      <alignment horizontal="left" vertical="center"/>
    </xf>
    <xf numFmtId="171" fontId="56" fillId="0" borderId="6" xfId="0" applyNumberFormat="1" applyFont="1" applyBorder="1" applyAlignment="1">
      <alignment horizontal="center" vertical="center"/>
    </xf>
    <xf numFmtId="171" fontId="56" fillId="4" borderId="6" xfId="0" applyNumberFormat="1" applyFont="1" applyFill="1" applyBorder="1" applyAlignment="1">
      <alignment horizontal="center" vertical="center"/>
    </xf>
    <xf numFmtId="171" fontId="56" fillId="0" borderId="7" xfId="0" applyNumberFormat="1" applyFont="1" applyBorder="1" applyAlignment="1">
      <alignment horizontal="center" vertical="center"/>
    </xf>
    <xf numFmtId="171" fontId="56" fillId="4" borderId="7" xfId="0" applyNumberFormat="1" applyFont="1" applyFill="1" applyBorder="1" applyAlignment="1">
      <alignment horizontal="center" vertical="center"/>
    </xf>
    <xf numFmtId="171" fontId="56" fillId="7" borderId="7" xfId="0" applyNumberFormat="1" applyFont="1" applyFill="1" applyBorder="1" applyAlignment="1">
      <alignment horizontal="center" vertical="center"/>
    </xf>
    <xf numFmtId="171" fontId="13" fillId="16" borderId="7" xfId="0" applyNumberFormat="1" applyFont="1" applyFill="1" applyBorder="1" applyAlignment="1">
      <alignment horizontal="center" vertical="center"/>
    </xf>
    <xf numFmtId="171" fontId="13" fillId="4" borderId="7" xfId="0" applyNumberFormat="1" applyFont="1" applyFill="1" applyBorder="1" applyAlignment="1">
      <alignment horizontal="center" vertical="center"/>
    </xf>
    <xf numFmtId="0" fontId="35" fillId="2" borderId="0" xfId="0" applyFont="1" applyFill="1" applyAlignment="1">
      <alignment vertical="top"/>
    </xf>
    <xf numFmtId="9" fontId="13" fillId="0" borderId="6" xfId="2" applyFont="1" applyBorder="1" applyAlignment="1">
      <alignment horizontal="center"/>
    </xf>
    <xf numFmtId="9" fontId="13" fillId="0" borderId="7" xfId="2" applyFont="1" applyBorder="1" applyAlignment="1">
      <alignment horizontal="center"/>
    </xf>
    <xf numFmtId="170" fontId="13" fillId="0" borderId="0" xfId="0" applyNumberFormat="1" applyFont="1" applyAlignment="1">
      <alignment horizontal="center" vertical="center"/>
    </xf>
    <xf numFmtId="170" fontId="36" fillId="18" borderId="0" xfId="0" applyNumberFormat="1" applyFont="1" applyFill="1" applyAlignment="1">
      <alignment horizontal="center" vertical="center"/>
    </xf>
    <xf numFmtId="9" fontId="13" fillId="0" borderId="0" xfId="2" applyFont="1" applyAlignment="1">
      <alignment horizontal="center"/>
    </xf>
    <xf numFmtId="170" fontId="36" fillId="3" borderId="8" xfId="0" applyNumberFormat="1" applyFont="1" applyFill="1" applyBorder="1" applyAlignment="1">
      <alignment horizontal="center" vertical="center"/>
    </xf>
    <xf numFmtId="9" fontId="13" fillId="0" borderId="8" xfId="2" applyFont="1" applyBorder="1" applyAlignment="1">
      <alignment horizontal="center"/>
    </xf>
    <xf numFmtId="170" fontId="35" fillId="0" borderId="0" xfId="0" applyNumberFormat="1" applyFont="1"/>
    <xf numFmtId="170" fontId="35" fillId="4" borderId="0" xfId="0" applyNumberFormat="1" applyFont="1" applyFill="1"/>
    <xf numFmtId="9" fontId="13" fillId="0" borderId="0" xfId="2" applyFont="1" applyBorder="1" applyAlignment="1">
      <alignment horizontal="center"/>
    </xf>
    <xf numFmtId="170" fontId="13" fillId="22" borderId="0" xfId="0" applyNumberFormat="1" applyFont="1" applyFill="1" applyAlignment="1">
      <alignment horizontal="center" vertical="center"/>
    </xf>
    <xf numFmtId="170" fontId="13" fillId="18" borderId="8" xfId="0" applyNumberFormat="1" applyFont="1" applyFill="1" applyBorder="1" applyAlignment="1">
      <alignment horizontal="center" vertical="center"/>
    </xf>
    <xf numFmtId="9" fontId="13" fillId="7" borderId="0" xfId="2" applyFont="1" applyFill="1" applyAlignment="1">
      <alignment horizontal="center"/>
    </xf>
    <xf numFmtId="166" fontId="36" fillId="12" borderId="7" xfId="0" applyNumberFormat="1" applyFont="1" applyFill="1" applyBorder="1" applyAlignment="1">
      <alignment horizontal="left" vertical="center"/>
    </xf>
    <xf numFmtId="166" fontId="36" fillId="12" borderId="0" xfId="0" applyNumberFormat="1" applyFont="1" applyFill="1" applyAlignment="1">
      <alignment horizontal="left" vertical="center"/>
    </xf>
    <xf numFmtId="166" fontId="36" fillId="12" borderId="6" xfId="0" applyNumberFormat="1" applyFont="1" applyFill="1" applyBorder="1" applyAlignment="1">
      <alignment horizontal="left" vertical="center"/>
    </xf>
    <xf numFmtId="0" fontId="56" fillId="0" borderId="0" xfId="0" applyFont="1" applyAlignment="1">
      <alignment horizontal="right"/>
    </xf>
    <xf numFmtId="0" fontId="56" fillId="12" borderId="6" xfId="0" applyFont="1" applyFill="1" applyBorder="1" applyAlignment="1">
      <alignment horizontal="left" vertical="center"/>
    </xf>
    <xf numFmtId="0" fontId="56" fillId="12" borderId="7" xfId="0" applyFont="1" applyFill="1" applyBorder="1" applyAlignment="1">
      <alignment horizontal="left" vertical="center"/>
    </xf>
    <xf numFmtId="0" fontId="56" fillId="17" borderId="7" xfId="0" applyFont="1" applyFill="1" applyBorder="1" applyAlignment="1">
      <alignment horizontal="left" vertical="center"/>
    </xf>
    <xf numFmtId="170" fontId="13" fillId="0" borderId="6" xfId="0" applyNumberFormat="1" applyFont="1" applyBorder="1" applyAlignment="1">
      <alignment horizontal="center" vertical="center"/>
    </xf>
    <xf numFmtId="170" fontId="13" fillId="18" borderId="6" xfId="0" applyNumberFormat="1" applyFont="1" applyFill="1" applyBorder="1" applyAlignment="1">
      <alignment horizontal="center" vertical="center"/>
    </xf>
    <xf numFmtId="170" fontId="13" fillId="0" borderId="7" xfId="0" applyNumberFormat="1" applyFont="1" applyBorder="1" applyAlignment="1">
      <alignment horizontal="center" vertical="center"/>
    </xf>
    <xf numFmtId="170" fontId="13" fillId="18" borderId="7" xfId="0" applyNumberFormat="1" applyFont="1" applyFill="1" applyBorder="1" applyAlignment="1">
      <alignment horizontal="center" vertical="center"/>
    </xf>
    <xf numFmtId="170" fontId="13" fillId="18" borderId="0" xfId="0" applyNumberFormat="1" applyFont="1" applyFill="1" applyAlignment="1">
      <alignment horizontal="center" vertical="center"/>
    </xf>
    <xf numFmtId="170" fontId="13" fillId="3" borderId="6" xfId="0" applyNumberFormat="1" applyFont="1" applyFill="1" applyBorder="1" applyAlignment="1">
      <alignment horizontal="center" vertical="center"/>
    </xf>
    <xf numFmtId="170" fontId="13" fillId="3" borderId="7" xfId="0" applyNumberFormat="1" applyFont="1" applyFill="1" applyBorder="1" applyAlignment="1">
      <alignment horizontal="center" vertical="center"/>
    </xf>
    <xf numFmtId="0" fontId="63" fillId="12" borderId="18" xfId="0" applyFont="1" applyFill="1" applyBorder="1" applyAlignment="1">
      <alignment horizontal="left" vertical="center"/>
    </xf>
    <xf numFmtId="0" fontId="63" fillId="3" borderId="18" xfId="0" applyFont="1" applyFill="1" applyBorder="1" applyAlignment="1">
      <alignment vertical="center"/>
    </xf>
    <xf numFmtId="170" fontId="56" fillId="6" borderId="18" xfId="0" applyNumberFormat="1" applyFont="1" applyFill="1" applyBorder="1" applyAlignment="1">
      <alignment horizontal="center" vertical="center"/>
    </xf>
    <xf numFmtId="0" fontId="63" fillId="12" borderId="20" xfId="0" applyFont="1" applyFill="1" applyBorder="1" applyAlignment="1">
      <alignment horizontal="left" vertical="center"/>
    </xf>
    <xf numFmtId="0" fontId="63" fillId="3" borderId="20" xfId="0" applyFont="1" applyFill="1" applyBorder="1" applyAlignment="1">
      <alignment vertical="center"/>
    </xf>
    <xf numFmtId="170" fontId="56" fillId="6" borderId="20" xfId="0" applyNumberFormat="1" applyFont="1" applyFill="1" applyBorder="1" applyAlignment="1">
      <alignment horizontal="center" vertical="center"/>
    </xf>
    <xf numFmtId="165" fontId="61" fillId="0" borderId="21" xfId="0" applyNumberFormat="1" applyFont="1" applyBorder="1" applyAlignment="1">
      <alignment horizontal="left" vertical="center"/>
    </xf>
    <xf numFmtId="164" fontId="61" fillId="0" borderId="20" xfId="1" applyFont="1" applyBorder="1" applyAlignment="1">
      <alignment horizontal="left" vertical="center"/>
    </xf>
    <xf numFmtId="10" fontId="61" fillId="0" borderId="20" xfId="2" applyNumberFormat="1" applyFont="1" applyBorder="1" applyAlignment="1">
      <alignment horizontal="left" vertical="center"/>
    </xf>
    <xf numFmtId="14" fontId="61" fillId="0" borderId="20" xfId="0" applyNumberFormat="1" applyFont="1" applyBorder="1" applyAlignment="1">
      <alignment horizontal="left" vertical="center"/>
    </xf>
    <xf numFmtId="0" fontId="61" fillId="0" borderId="20" xfId="0" applyFont="1" applyBorder="1" applyAlignment="1">
      <alignment horizontal="left" vertical="center"/>
    </xf>
    <xf numFmtId="0" fontId="73" fillId="12" borderId="0" xfId="0" applyFont="1" applyFill="1" applyAlignment="1">
      <alignment horizontal="left" vertical="center"/>
    </xf>
    <xf numFmtId="164" fontId="60" fillId="0" borderId="50" xfId="1" applyFont="1" applyBorder="1" applyAlignment="1">
      <alignment horizontal="center" vertical="center"/>
    </xf>
    <xf numFmtId="164" fontId="60" fillId="3" borderId="5" xfId="1" applyFont="1" applyFill="1" applyBorder="1" applyAlignment="1">
      <alignment horizontal="center" vertical="center"/>
    </xf>
    <xf numFmtId="164" fontId="36" fillId="0" borderId="34" xfId="1" applyFont="1" applyBorder="1" applyAlignment="1">
      <alignment horizontal="center" vertical="center"/>
    </xf>
    <xf numFmtId="10" fontId="36" fillId="0" borderId="30" xfId="2" applyNumberFormat="1" applyFont="1" applyBorder="1" applyAlignment="1">
      <alignment horizontal="center" vertical="center"/>
    </xf>
    <xf numFmtId="0" fontId="36" fillId="0" borderId="30" xfId="0" applyFont="1" applyBorder="1" applyAlignment="1">
      <alignment horizontal="center" vertical="center"/>
    </xf>
    <xf numFmtId="0" fontId="36" fillId="0" borderId="4" xfId="0" applyFont="1" applyBorder="1" applyAlignment="1">
      <alignment vertical="center"/>
    </xf>
    <xf numFmtId="164" fontId="36" fillId="0" borderId="35" xfId="1" applyFont="1" applyBorder="1" applyAlignment="1">
      <alignment horizontal="center" vertical="center"/>
    </xf>
    <xf numFmtId="10" fontId="36" fillId="0" borderId="31" xfId="2" applyNumberFormat="1" applyFont="1" applyBorder="1" applyAlignment="1">
      <alignment horizontal="center" vertical="center"/>
    </xf>
    <xf numFmtId="0" fontId="36" fillId="0" borderId="31" xfId="0" applyFont="1" applyBorder="1" applyAlignment="1">
      <alignment horizontal="left" vertical="center"/>
    </xf>
    <xf numFmtId="0" fontId="36" fillId="0" borderId="27" xfId="0" applyFont="1" applyBorder="1" applyAlignment="1">
      <alignment vertical="center"/>
    </xf>
    <xf numFmtId="0" fontId="36" fillId="0" borderId="31" xfId="0" applyFont="1" applyBorder="1" applyAlignment="1">
      <alignment horizontal="center" vertical="center"/>
    </xf>
    <xf numFmtId="0" fontId="36" fillId="3" borderId="28" xfId="0" applyFont="1" applyFill="1" applyBorder="1" applyAlignment="1">
      <alignment vertical="center"/>
    </xf>
    <xf numFmtId="164" fontId="61" fillId="3" borderId="51" xfId="1" applyFont="1" applyFill="1" applyBorder="1" applyAlignment="1">
      <alignment horizontal="center" vertical="center"/>
    </xf>
    <xf numFmtId="164" fontId="22" fillId="3" borderId="29" xfId="1" applyFont="1" applyFill="1" applyBorder="1" applyAlignment="1">
      <alignment horizontal="center" vertical="center"/>
    </xf>
    <xf numFmtId="164" fontId="13" fillId="0" borderId="35" xfId="1" applyFont="1" applyBorder="1" applyAlignment="1">
      <alignment horizontal="center" vertical="center"/>
    </xf>
    <xf numFmtId="10" fontId="13" fillId="0" borderId="31" xfId="2" applyNumberFormat="1" applyFont="1" applyBorder="1" applyAlignment="1">
      <alignment horizontal="center" vertical="center"/>
    </xf>
    <xf numFmtId="0" fontId="13" fillId="0" borderId="31" xfId="0" applyFont="1" applyBorder="1" applyAlignment="1">
      <alignment horizontal="center" vertical="center"/>
    </xf>
    <xf numFmtId="14" fontId="36" fillId="0" borderId="31" xfId="0" applyNumberFormat="1" applyFont="1" applyBorder="1" applyAlignment="1">
      <alignment horizontal="center" vertical="center"/>
    </xf>
    <xf numFmtId="164" fontId="61" fillId="3" borderId="29" xfId="1" applyFont="1" applyFill="1" applyBorder="1" applyAlignment="1">
      <alignment horizontal="center" vertical="center"/>
    </xf>
    <xf numFmtId="0" fontId="36" fillId="12" borderId="28" xfId="0" applyFont="1" applyFill="1" applyBorder="1" applyAlignment="1">
      <alignment horizontal="right" vertical="center"/>
    </xf>
    <xf numFmtId="10" fontId="36" fillId="0" borderId="31" xfId="2" applyNumberFormat="1" applyFont="1" applyFill="1" applyBorder="1" applyAlignment="1">
      <alignment horizontal="center" vertical="center"/>
    </xf>
    <xf numFmtId="171" fontId="35" fillId="0" borderId="0" xfId="0" applyNumberFormat="1" applyFont="1" applyAlignment="1">
      <alignment vertical="center"/>
    </xf>
    <xf numFmtId="164" fontId="35" fillId="0" borderId="0" xfId="0" applyNumberFormat="1" applyFont="1" applyAlignment="1">
      <alignment vertical="center"/>
    </xf>
    <xf numFmtId="164" fontId="35" fillId="0" borderId="0" xfId="1" applyFont="1" applyAlignment="1">
      <alignment vertical="center"/>
    </xf>
    <xf numFmtId="9" fontId="35" fillId="0" borderId="0" xfId="2" applyFont="1" applyAlignment="1">
      <alignment vertical="center"/>
    </xf>
    <xf numFmtId="171" fontId="13" fillId="16" borderId="45" xfId="1" applyNumberFormat="1" applyFont="1" applyFill="1" applyBorder="1" applyAlignment="1">
      <alignment horizontal="center" vertical="center"/>
    </xf>
    <xf numFmtId="171" fontId="13" fillId="16" borderId="46" xfId="1" applyNumberFormat="1" applyFont="1" applyFill="1" applyBorder="1" applyAlignment="1">
      <alignment horizontal="center" vertical="center"/>
    </xf>
    <xf numFmtId="171" fontId="13" fillId="0" borderId="7" xfId="1" applyNumberFormat="1" applyFont="1" applyBorder="1" applyAlignment="1">
      <alignment horizontal="center" vertical="center"/>
    </xf>
    <xf numFmtId="171" fontId="71" fillId="15" borderId="0" xfId="1" applyNumberFormat="1" applyFont="1" applyFill="1" applyBorder="1" applyAlignment="1">
      <alignment horizontal="center" vertical="center"/>
    </xf>
    <xf numFmtId="171" fontId="13" fillId="0" borderId="6" xfId="1" applyNumberFormat="1" applyFont="1" applyBorder="1" applyAlignment="1">
      <alignment horizontal="center" vertical="center"/>
    </xf>
    <xf numFmtId="171" fontId="61" fillId="0" borderId="0" xfId="1" applyNumberFormat="1" applyFont="1" applyAlignment="1">
      <alignment horizontal="center" vertical="center"/>
    </xf>
    <xf numFmtId="171" fontId="13" fillId="16" borderId="47" xfId="1" applyNumberFormat="1" applyFont="1" applyFill="1" applyBorder="1" applyAlignment="1">
      <alignment horizontal="center" vertical="center"/>
    </xf>
    <xf numFmtId="171" fontId="13" fillId="16" borderId="6" xfId="1" applyNumberFormat="1" applyFont="1" applyFill="1" applyBorder="1" applyAlignment="1">
      <alignment horizontal="center" vertical="center"/>
    </xf>
    <xf numFmtId="171" fontId="13" fillId="16" borderId="44" xfId="1" applyNumberFormat="1" applyFont="1" applyFill="1" applyBorder="1" applyAlignment="1">
      <alignment horizontal="center" vertical="center"/>
    </xf>
    <xf numFmtId="171" fontId="13" fillId="16" borderId="49" xfId="1" applyNumberFormat="1" applyFont="1" applyFill="1" applyBorder="1" applyAlignment="1">
      <alignment horizontal="center" vertical="center"/>
    </xf>
    <xf numFmtId="171" fontId="13" fillId="16" borderId="48" xfId="1" applyNumberFormat="1" applyFont="1" applyFill="1" applyBorder="1" applyAlignment="1">
      <alignment horizontal="center" vertical="center"/>
    </xf>
    <xf numFmtId="0" fontId="13" fillId="11" borderId="7" xfId="0" applyFont="1" applyFill="1" applyBorder="1" applyAlignment="1">
      <alignment horizontal="left" vertical="center"/>
    </xf>
    <xf numFmtId="170" fontId="36" fillId="18" borderId="0" xfId="0" applyNumberFormat="1" applyFont="1" applyFill="1" applyAlignment="1">
      <alignment vertical="center"/>
    </xf>
    <xf numFmtId="9" fontId="36" fillId="2" borderId="0" xfId="2" applyFont="1" applyFill="1" applyAlignment="1">
      <alignment horizontal="left" vertical="center"/>
    </xf>
    <xf numFmtId="0" fontId="4" fillId="0" borderId="0" xfId="0" applyFont="1" applyAlignment="1">
      <alignment horizontal="left" vertical="center"/>
    </xf>
    <xf numFmtId="170" fontId="4" fillId="0" borderId="0" xfId="0" applyNumberFormat="1" applyFont="1" applyAlignment="1">
      <alignment vertical="center"/>
    </xf>
    <xf numFmtId="169" fontId="80" fillId="7" borderId="0" xfId="0" applyNumberFormat="1" applyFont="1" applyFill="1" applyAlignment="1">
      <alignment horizontal="center" vertical="center" wrapText="1"/>
    </xf>
    <xf numFmtId="169" fontId="81" fillId="3" borderId="0" xfId="0" applyNumberFormat="1" applyFont="1" applyFill="1" applyAlignment="1">
      <alignment horizontal="center" vertical="center" wrapText="1"/>
    </xf>
    <xf numFmtId="169" fontId="80" fillId="7" borderId="61" xfId="0" applyNumberFormat="1" applyFont="1" applyFill="1" applyBorder="1" applyAlignment="1">
      <alignment horizontal="center" vertical="center" wrapText="1"/>
    </xf>
    <xf numFmtId="169" fontId="81" fillId="3" borderId="52" xfId="0" applyNumberFormat="1" applyFont="1" applyFill="1" applyBorder="1" applyAlignment="1">
      <alignment horizontal="center" vertical="center" wrapText="1"/>
    </xf>
    <xf numFmtId="170" fontId="4" fillId="3" borderId="62" xfId="0" applyNumberFormat="1" applyFont="1" applyFill="1" applyBorder="1" applyAlignment="1">
      <alignment vertical="center"/>
    </xf>
    <xf numFmtId="0" fontId="83" fillId="7" borderId="0" xfId="0" applyFont="1" applyFill="1" applyAlignment="1">
      <alignment vertical="center"/>
    </xf>
    <xf numFmtId="0" fontId="83" fillId="7" borderId="61" xfId="0" applyFont="1" applyFill="1" applyBorder="1" applyAlignment="1">
      <alignment vertical="center"/>
    </xf>
    <xf numFmtId="0" fontId="12" fillId="3" borderId="52" xfId="0" applyFont="1" applyFill="1" applyBorder="1" applyAlignment="1">
      <alignment vertical="center"/>
    </xf>
    <xf numFmtId="0" fontId="14" fillId="7" borderId="0" xfId="0" applyFont="1" applyFill="1" applyAlignment="1">
      <alignment vertical="center"/>
    </xf>
    <xf numFmtId="0" fontId="14" fillId="7" borderId="61" xfId="0" applyFont="1" applyFill="1" applyBorder="1" applyAlignment="1">
      <alignment vertical="center"/>
    </xf>
    <xf numFmtId="170" fontId="4" fillId="3" borderId="65" xfId="0" applyNumberFormat="1" applyFont="1" applyFill="1" applyBorder="1" applyAlignment="1">
      <alignment vertical="center"/>
    </xf>
    <xf numFmtId="0" fontId="20" fillId="3" borderId="0" xfId="0" applyFont="1" applyFill="1" applyAlignment="1">
      <alignment horizontal="right" vertical="center"/>
    </xf>
    <xf numFmtId="0" fontId="14" fillId="3" borderId="52" xfId="0" applyFont="1" applyFill="1" applyBorder="1" applyAlignment="1">
      <alignment vertical="center"/>
    </xf>
    <xf numFmtId="0" fontId="14" fillId="0" borderId="0" xfId="0" applyFont="1" applyAlignment="1">
      <alignment vertical="center"/>
    </xf>
    <xf numFmtId="0" fontId="14" fillId="0" borderId="52" xfId="0" applyFont="1" applyBorder="1" applyAlignment="1">
      <alignment vertical="center"/>
    </xf>
    <xf numFmtId="170" fontId="4" fillId="3" borderId="69" xfId="0" applyNumberFormat="1" applyFont="1" applyFill="1" applyBorder="1" applyAlignment="1">
      <alignment vertical="center"/>
    </xf>
    <xf numFmtId="0" fontId="8" fillId="3" borderId="0" xfId="0" applyFont="1" applyFill="1" applyAlignment="1">
      <alignment horizontal="right" vertical="center"/>
    </xf>
    <xf numFmtId="0" fontId="44" fillId="0" borderId="0" xfId="0" applyFont="1" applyAlignment="1">
      <alignment horizontal="left" vertical="center"/>
    </xf>
    <xf numFmtId="0" fontId="58" fillId="3" borderId="0" xfId="0" applyFont="1" applyFill="1" applyAlignment="1">
      <alignment vertical="center"/>
    </xf>
    <xf numFmtId="0" fontId="36" fillId="7" borderId="0" xfId="0" applyFont="1" applyFill="1" applyAlignment="1">
      <alignment vertical="center"/>
    </xf>
    <xf numFmtId="0" fontId="36" fillId="3" borderId="0" xfId="0" applyFont="1" applyFill="1" applyAlignment="1">
      <alignment vertical="center"/>
    </xf>
    <xf numFmtId="0" fontId="36" fillId="7" borderId="61" xfId="0" applyFont="1" applyFill="1" applyBorder="1" applyAlignment="1">
      <alignment vertical="center"/>
    </xf>
    <xf numFmtId="0" fontId="36" fillId="3" borderId="52" xfId="0" applyFont="1" applyFill="1" applyBorder="1" applyAlignment="1">
      <alignment vertical="center"/>
    </xf>
    <xf numFmtId="0" fontId="6" fillId="12" borderId="0" xfId="0" applyFont="1" applyFill="1" applyAlignment="1">
      <alignment horizontal="right" vertical="center"/>
    </xf>
    <xf numFmtId="0" fontId="14" fillId="3" borderId="71" xfId="0" applyFont="1" applyFill="1" applyBorder="1" applyAlignment="1">
      <alignment vertical="center"/>
    </xf>
    <xf numFmtId="0" fontId="14" fillId="3" borderId="72" xfId="0" applyFont="1" applyFill="1" applyBorder="1" applyAlignment="1">
      <alignment vertical="center"/>
    </xf>
    <xf numFmtId="0" fontId="14" fillId="7" borderId="73" xfId="0" applyFont="1" applyFill="1" applyBorder="1" applyAlignment="1">
      <alignment vertical="center"/>
    </xf>
    <xf numFmtId="0" fontId="8" fillId="3" borderId="2" xfId="0" applyFont="1" applyFill="1" applyBorder="1" applyAlignment="1">
      <alignment horizontal="right" vertical="center"/>
    </xf>
    <xf numFmtId="0" fontId="61" fillId="3" borderId="0" xfId="0" applyFont="1" applyFill="1" applyAlignment="1">
      <alignment vertical="center"/>
    </xf>
    <xf numFmtId="0" fontId="6" fillId="12" borderId="0" xfId="0" applyFont="1" applyFill="1" applyAlignment="1">
      <alignment horizontal="left" vertical="center"/>
    </xf>
    <xf numFmtId="0" fontId="62" fillId="0" borderId="0" xfId="0" applyFont="1" applyAlignment="1">
      <alignment horizontal="left" vertical="center"/>
    </xf>
    <xf numFmtId="0" fontId="84" fillId="3" borderId="0" xfId="0" applyFont="1" applyFill="1" applyAlignment="1">
      <alignment vertical="center"/>
    </xf>
    <xf numFmtId="164" fontId="8" fillId="3" borderId="0" xfId="1" applyFont="1" applyFill="1" applyAlignment="1">
      <alignment horizontal="right" vertical="center"/>
    </xf>
    <xf numFmtId="169" fontId="8" fillId="7" borderId="0" xfId="0" applyNumberFormat="1" applyFont="1" applyFill="1" applyAlignment="1">
      <alignment vertical="center"/>
    </xf>
    <xf numFmtId="169" fontId="8" fillId="3" borderId="0" xfId="0" applyNumberFormat="1" applyFont="1" applyFill="1" applyAlignment="1">
      <alignment vertical="center"/>
    </xf>
    <xf numFmtId="169" fontId="8" fillId="7" borderId="61" xfId="0" applyNumberFormat="1" applyFont="1" applyFill="1" applyBorder="1" applyAlignment="1">
      <alignment vertical="center"/>
    </xf>
    <xf numFmtId="169" fontId="8" fillId="3" borderId="52" xfId="0" applyNumberFormat="1" applyFont="1" applyFill="1" applyBorder="1" applyAlignment="1">
      <alignment vertical="center"/>
    </xf>
    <xf numFmtId="0" fontId="84" fillId="25" borderId="0" xfId="0" applyFont="1" applyFill="1" applyAlignment="1">
      <alignment vertical="center"/>
    </xf>
    <xf numFmtId="0" fontId="75" fillId="25" borderId="0" xfId="0" applyFont="1" applyFill="1" applyAlignment="1">
      <alignment vertical="center"/>
    </xf>
    <xf numFmtId="0" fontId="76" fillId="3" borderId="83" xfId="0" applyFont="1" applyFill="1" applyBorder="1" applyAlignment="1">
      <alignment vertical="center"/>
    </xf>
    <xf numFmtId="164" fontId="16" fillId="5" borderId="84" xfId="1" applyFont="1" applyFill="1" applyBorder="1" applyAlignment="1">
      <alignment horizontal="right" vertical="center"/>
    </xf>
    <xf numFmtId="169" fontId="76" fillId="5" borderId="85" xfId="0" applyNumberFormat="1" applyFont="1" applyFill="1" applyBorder="1" applyAlignment="1">
      <alignment vertical="center"/>
    </xf>
    <xf numFmtId="169" fontId="87" fillId="3" borderId="86" xfId="0" applyNumberFormat="1" applyFont="1" applyFill="1" applyBorder="1" applyAlignment="1">
      <alignment vertical="center"/>
    </xf>
    <xf numFmtId="0" fontId="76" fillId="25" borderId="0" xfId="0" applyFont="1" applyFill="1" applyAlignment="1">
      <alignment vertical="center"/>
    </xf>
    <xf numFmtId="164" fontId="4" fillId="25" borderId="0" xfId="1" applyFont="1" applyFill="1" applyAlignment="1">
      <alignment vertical="center"/>
    </xf>
    <xf numFmtId="169" fontId="53" fillId="25" borderId="52" xfId="0" applyNumberFormat="1" applyFont="1" applyFill="1" applyBorder="1" applyAlignment="1">
      <alignment horizontal="center" vertical="center" wrapText="1"/>
    </xf>
    <xf numFmtId="169" fontId="53" fillId="25" borderId="0" xfId="0" applyNumberFormat="1" applyFont="1" applyFill="1" applyAlignment="1">
      <alignment horizontal="center" vertical="center" wrapText="1"/>
    </xf>
    <xf numFmtId="169" fontId="80" fillId="7" borderId="87" xfId="0" applyNumberFormat="1" applyFont="1" applyFill="1" applyBorder="1" applyAlignment="1">
      <alignment horizontal="center" vertical="center" wrapText="1"/>
    </xf>
    <xf numFmtId="169" fontId="53" fillId="3" borderId="52" xfId="0" applyNumberFormat="1" applyFont="1" applyFill="1" applyBorder="1" applyAlignment="1">
      <alignment horizontal="center" vertical="center" wrapText="1"/>
    </xf>
    <xf numFmtId="0" fontId="4" fillId="25" borderId="0" xfId="0" applyFont="1" applyFill="1" applyAlignment="1">
      <alignment vertical="center"/>
    </xf>
    <xf numFmtId="170" fontId="4" fillId="3" borderId="52" xfId="0" applyNumberFormat="1" applyFont="1" applyFill="1" applyBorder="1" applyAlignment="1">
      <alignment vertical="center"/>
    </xf>
    <xf numFmtId="0" fontId="75" fillId="3" borderId="0" xfId="0" applyFont="1" applyFill="1" applyAlignment="1">
      <alignment vertical="center"/>
    </xf>
    <xf numFmtId="164" fontId="75" fillId="7" borderId="89" xfId="1" applyFont="1" applyFill="1" applyBorder="1" applyAlignment="1">
      <alignment vertical="center"/>
    </xf>
    <xf numFmtId="164" fontId="75" fillId="3" borderId="90" xfId="1" applyFont="1" applyFill="1" applyBorder="1" applyAlignment="1">
      <alignment vertical="center"/>
    </xf>
    <xf numFmtId="164" fontId="75" fillId="3" borderId="91" xfId="1" applyFont="1" applyFill="1" applyBorder="1" applyAlignment="1">
      <alignment vertical="center"/>
    </xf>
    <xf numFmtId="164" fontId="75" fillId="7" borderId="53" xfId="1" applyFont="1" applyFill="1" applyBorder="1" applyAlignment="1">
      <alignment vertical="center"/>
    </xf>
    <xf numFmtId="164" fontId="75" fillId="7" borderId="92" xfId="1" applyFont="1" applyFill="1" applyBorder="1" applyAlignment="1">
      <alignment vertical="center"/>
    </xf>
    <xf numFmtId="170" fontId="8" fillId="27" borderId="92" xfId="0" applyNumberFormat="1" applyFont="1" applyFill="1" applyBorder="1" applyAlignment="1">
      <alignment vertical="center"/>
    </xf>
    <xf numFmtId="0" fontId="36" fillId="0" borderId="6" xfId="0" applyFont="1" applyBorder="1" applyAlignment="1">
      <alignment vertical="center"/>
    </xf>
    <xf numFmtId="0" fontId="36" fillId="0" borderId="63" xfId="0" applyFont="1" applyBorder="1" applyAlignment="1">
      <alignment vertical="center"/>
    </xf>
    <xf numFmtId="0" fontId="36" fillId="7" borderId="64" xfId="0" applyFont="1" applyFill="1" applyBorder="1" applyAlignment="1">
      <alignment vertical="center"/>
    </xf>
    <xf numFmtId="170" fontId="35" fillId="3" borderId="65" xfId="0" applyNumberFormat="1" applyFont="1" applyFill="1" applyBorder="1" applyAlignment="1">
      <alignment vertical="center"/>
    </xf>
    <xf numFmtId="0" fontId="36" fillId="0" borderId="7" xfId="0" applyFont="1" applyBorder="1" applyAlignment="1">
      <alignment vertical="center"/>
    </xf>
    <xf numFmtId="0" fontId="36" fillId="0" borderId="66" xfId="0" applyFont="1" applyBorder="1" applyAlignment="1">
      <alignment vertical="center"/>
    </xf>
    <xf numFmtId="0" fontId="36" fillId="7" borderId="67" xfId="0" applyFont="1" applyFill="1" applyBorder="1" applyAlignment="1">
      <alignment vertical="center"/>
    </xf>
    <xf numFmtId="170" fontId="35" fillId="3" borderId="68" xfId="0" applyNumberFormat="1" applyFont="1" applyFill="1" applyBorder="1" applyAlignment="1">
      <alignment vertical="center"/>
    </xf>
    <xf numFmtId="0" fontId="36" fillId="3" borderId="63" xfId="0" applyFont="1" applyFill="1" applyBorder="1" applyAlignment="1">
      <alignment vertical="center"/>
    </xf>
    <xf numFmtId="0" fontId="36" fillId="3" borderId="6" xfId="0" applyFont="1" applyFill="1" applyBorder="1" applyAlignment="1">
      <alignment vertical="center"/>
    </xf>
    <xf numFmtId="0" fontId="36" fillId="3" borderId="7" xfId="0" applyFont="1" applyFill="1" applyBorder="1" applyAlignment="1">
      <alignment vertical="center"/>
    </xf>
    <xf numFmtId="0" fontId="36" fillId="12" borderId="70" xfId="0" applyFont="1" applyFill="1" applyBorder="1" applyAlignment="1">
      <alignment horizontal="left" vertical="center"/>
    </xf>
    <xf numFmtId="0" fontId="36" fillId="3" borderId="71" xfId="0" applyFont="1" applyFill="1" applyBorder="1" applyAlignment="1">
      <alignment vertical="center"/>
    </xf>
    <xf numFmtId="0" fontId="36" fillId="3" borderId="72" xfId="0" applyFont="1" applyFill="1" applyBorder="1" applyAlignment="1">
      <alignment vertical="center"/>
    </xf>
    <xf numFmtId="0" fontId="36" fillId="7" borderId="73" xfId="0" applyFont="1" applyFill="1" applyBorder="1" applyAlignment="1">
      <alignment vertical="center"/>
    </xf>
    <xf numFmtId="0" fontId="36" fillId="3" borderId="66" xfId="0" applyFont="1" applyFill="1" applyBorder="1" applyAlignment="1">
      <alignment vertical="center"/>
    </xf>
    <xf numFmtId="170" fontId="35" fillId="3" borderId="62" xfId="0" applyNumberFormat="1" applyFont="1" applyFill="1" applyBorder="1" applyAlignment="1">
      <alignment vertical="center"/>
    </xf>
    <xf numFmtId="0" fontId="36" fillId="11" borderId="74" xfId="0" applyFont="1" applyFill="1" applyBorder="1" applyAlignment="1">
      <alignment horizontal="left" vertical="center"/>
    </xf>
    <xf numFmtId="0" fontId="36" fillId="3" borderId="74" xfId="0" applyFont="1" applyFill="1" applyBorder="1" applyAlignment="1">
      <alignment vertical="center"/>
    </xf>
    <xf numFmtId="0" fontId="36" fillId="3" borderId="75" xfId="0" applyFont="1" applyFill="1" applyBorder="1" applyAlignment="1">
      <alignment vertical="center"/>
    </xf>
    <xf numFmtId="0" fontId="36" fillId="7" borderId="76" xfId="0" applyFont="1" applyFill="1" applyBorder="1" applyAlignment="1">
      <alignment vertical="center"/>
    </xf>
    <xf numFmtId="0" fontId="88" fillId="0" borderId="0" xfId="0" applyFont="1" applyAlignment="1">
      <alignment vertical="center"/>
    </xf>
    <xf numFmtId="0" fontId="0" fillId="0" borderId="0" xfId="0" applyAlignment="1">
      <alignment vertical="center"/>
    </xf>
    <xf numFmtId="0" fontId="88" fillId="3" borderId="0" xfId="0" applyFont="1" applyFill="1" applyAlignment="1">
      <alignment vertical="center"/>
    </xf>
    <xf numFmtId="0" fontId="90" fillId="10" borderId="0" xfId="0" applyFont="1" applyFill="1" applyAlignment="1">
      <alignment horizontal="left" vertical="center" wrapText="1"/>
    </xf>
    <xf numFmtId="0" fontId="90" fillId="10" borderId="0" xfId="0" applyFont="1" applyFill="1" applyAlignment="1">
      <alignment horizontal="left" vertical="center"/>
    </xf>
    <xf numFmtId="0" fontId="0" fillId="3" borderId="0" xfId="0" applyFill="1" applyAlignment="1">
      <alignment vertical="center"/>
    </xf>
    <xf numFmtId="0" fontId="91" fillId="0" borderId="0" xfId="0" applyFont="1" applyAlignment="1">
      <alignment vertical="center"/>
    </xf>
    <xf numFmtId="0" fontId="92" fillId="0" borderId="0" xfId="0" applyFont="1" applyAlignment="1">
      <alignment vertical="center"/>
    </xf>
    <xf numFmtId="0" fontId="92" fillId="0" borderId="0" xfId="0" applyFont="1" applyAlignment="1">
      <alignment horizontal="left" vertical="center"/>
    </xf>
    <xf numFmtId="0" fontId="91" fillId="0" borderId="0" xfId="0" applyFont="1" applyAlignment="1">
      <alignment vertical="center" wrapText="1"/>
    </xf>
    <xf numFmtId="0" fontId="92" fillId="0" borderId="0" xfId="0" applyFont="1" applyAlignment="1">
      <alignment horizontal="center" vertical="center"/>
    </xf>
    <xf numFmtId="0" fontId="91" fillId="12" borderId="0" xfId="0" applyFont="1" applyFill="1" applyAlignment="1">
      <alignment vertical="center"/>
    </xf>
    <xf numFmtId="0" fontId="93" fillId="0" borderId="0" xfId="0" applyFont="1" applyAlignment="1">
      <alignment vertical="center"/>
    </xf>
    <xf numFmtId="0" fontId="94" fillId="0" borderId="0" xfId="0" applyFont="1" applyAlignment="1">
      <alignment horizontal="right"/>
    </xf>
    <xf numFmtId="0" fontId="94" fillId="0" borderId="0" xfId="0" applyFont="1" applyAlignment="1">
      <alignment horizontal="left"/>
    </xf>
    <xf numFmtId="0" fontId="94" fillId="0" borderId="0" xfId="0" applyFont="1" applyAlignment="1">
      <alignment wrapText="1"/>
    </xf>
    <xf numFmtId="0" fontId="95" fillId="0" borderId="0" xfId="0" applyFont="1" applyAlignment="1">
      <alignment vertical="center"/>
    </xf>
    <xf numFmtId="0" fontId="94" fillId="0" borderId="0" xfId="0" applyFont="1" applyAlignment="1">
      <alignment vertical="center"/>
    </xf>
    <xf numFmtId="0" fontId="95" fillId="0" borderId="0" xfId="0" applyFont="1" applyAlignment="1">
      <alignment horizontal="right" vertical="center"/>
    </xf>
    <xf numFmtId="172" fontId="95" fillId="0" borderId="0" xfId="0" applyNumberFormat="1" applyFont="1" applyAlignment="1">
      <alignment vertical="center"/>
    </xf>
    <xf numFmtId="0" fontId="95" fillId="3" borderId="0" xfId="0" applyFont="1" applyFill="1" applyAlignment="1">
      <alignment vertical="center"/>
    </xf>
    <xf numFmtId="0" fontId="94" fillId="0" borderId="0" xfId="0" applyFont="1" applyAlignment="1">
      <alignment horizontal="left" vertical="center"/>
    </xf>
    <xf numFmtId="0" fontId="94" fillId="0" borderId="0" xfId="0" applyFont="1"/>
    <xf numFmtId="14" fontId="94" fillId="0" borderId="0" xfId="0" applyNumberFormat="1" applyFont="1" applyAlignment="1">
      <alignment vertical="center"/>
    </xf>
    <xf numFmtId="172" fontId="94" fillId="0" borderId="0" xfId="0" applyNumberFormat="1" applyFont="1" applyAlignment="1">
      <alignment horizontal="center" vertical="center"/>
    </xf>
    <xf numFmtId="14" fontId="95" fillId="0" borderId="93" xfId="0" applyNumberFormat="1" applyFont="1" applyBorder="1" applyAlignment="1">
      <alignment horizontal="center"/>
    </xf>
    <xf numFmtId="0" fontId="95" fillId="0" borderId="93" xfId="0" applyFont="1" applyBorder="1" applyAlignment="1">
      <alignment horizontal="center"/>
    </xf>
    <xf numFmtId="14" fontId="95" fillId="0" borderId="0" xfId="0" applyNumberFormat="1" applyFont="1" applyAlignment="1">
      <alignment vertical="center"/>
    </xf>
    <xf numFmtId="0" fontId="95" fillId="2" borderId="0" xfId="0" applyFont="1" applyFill="1" applyAlignment="1">
      <alignment vertical="center"/>
    </xf>
    <xf numFmtId="0" fontId="94" fillId="2" borderId="0" xfId="0" applyFont="1" applyFill="1" applyAlignment="1">
      <alignment vertical="center"/>
    </xf>
    <xf numFmtId="172" fontId="94" fillId="0" borderId="0" xfId="0" applyNumberFormat="1" applyFont="1" applyAlignment="1">
      <alignment vertical="center"/>
    </xf>
    <xf numFmtId="0" fontId="94" fillId="0" borderId="98" xfId="0" applyFont="1" applyBorder="1" applyAlignment="1">
      <alignment horizontal="left" vertical="center"/>
    </xf>
    <xf numFmtId="172" fontId="95" fillId="0" borderId="97" xfId="0" applyNumberFormat="1" applyFont="1" applyBorder="1" applyAlignment="1">
      <alignment vertical="center"/>
    </xf>
    <xf numFmtId="14" fontId="95" fillId="0" borderId="97" xfId="0" applyNumberFormat="1" applyFont="1" applyBorder="1" applyAlignment="1">
      <alignment horizontal="left" vertical="center"/>
    </xf>
    <xf numFmtId="0" fontId="96" fillId="2" borderId="17" xfId="0" applyFont="1" applyFill="1" applyBorder="1" applyAlignment="1">
      <alignment vertical="center"/>
    </xf>
    <xf numFmtId="14" fontId="95" fillId="2" borderId="17" xfId="0" applyNumberFormat="1" applyFont="1" applyFill="1" applyBorder="1" applyAlignment="1">
      <alignment vertical="center"/>
    </xf>
    <xf numFmtId="172" fontId="95" fillId="2" borderId="17" xfId="0" applyNumberFormat="1" applyFont="1" applyFill="1" applyBorder="1" applyAlignment="1">
      <alignment vertical="center"/>
    </xf>
    <xf numFmtId="0" fontId="95" fillId="2" borderId="17" xfId="0" applyFont="1" applyFill="1" applyBorder="1" applyAlignment="1">
      <alignment vertical="center"/>
    </xf>
    <xf numFmtId="0" fontId="91" fillId="17" borderId="0" xfId="0" applyFont="1" applyFill="1" applyAlignment="1">
      <alignment vertical="center"/>
    </xf>
    <xf numFmtId="0" fontId="92" fillId="17" borderId="0" xfId="0" applyFont="1" applyFill="1" applyAlignment="1">
      <alignment horizontal="left" vertical="center"/>
    </xf>
    <xf numFmtId="0" fontId="92" fillId="17" borderId="0" xfId="0" applyFont="1" applyFill="1" applyAlignment="1">
      <alignment vertical="center"/>
    </xf>
    <xf numFmtId="0" fontId="94" fillId="0" borderId="17" xfId="0" applyFont="1" applyBorder="1"/>
    <xf numFmtId="0" fontId="95" fillId="0" borderId="17" xfId="0" applyFont="1" applyBorder="1"/>
    <xf numFmtId="0" fontId="94" fillId="0" borderId="0" xfId="0" applyFont="1" applyAlignment="1">
      <alignment horizontal="right" vertical="center"/>
    </xf>
    <xf numFmtId="0" fontId="61" fillId="0" borderId="0" xfId="0" applyFont="1"/>
    <xf numFmtId="0" fontId="13" fillId="19" borderId="32" xfId="0" applyFont="1" applyFill="1" applyBorder="1" applyAlignment="1">
      <alignment horizontal="left" vertical="center"/>
    </xf>
    <xf numFmtId="0" fontId="50" fillId="0" borderId="32" xfId="0" applyFont="1" applyBorder="1" applyProtection="1">
      <protection locked="0"/>
    </xf>
    <xf numFmtId="0" fontId="22" fillId="0" borderId="32" xfId="0" applyFont="1" applyBorder="1" applyProtection="1">
      <protection locked="0"/>
    </xf>
    <xf numFmtId="9" fontId="22" fillId="0" borderId="32" xfId="2" applyFont="1" applyBorder="1" applyAlignment="1" applyProtection="1">
      <alignment horizontal="left"/>
      <protection locked="0"/>
    </xf>
    <xf numFmtId="0" fontId="35" fillId="0" borderId="0" xfId="0" applyFont="1"/>
    <xf numFmtId="0" fontId="13" fillId="19" borderId="33" xfId="0" applyFont="1" applyFill="1" applyBorder="1" applyAlignment="1">
      <alignment horizontal="left" vertical="center"/>
    </xf>
    <xf numFmtId="0" fontId="50" fillId="0" borderId="33" xfId="0" applyFont="1" applyBorder="1" applyProtection="1">
      <protection locked="0"/>
    </xf>
    <xf numFmtId="0" fontId="22" fillId="0" borderId="33" xfId="0" applyFont="1" applyBorder="1" applyProtection="1">
      <protection locked="0"/>
    </xf>
    <xf numFmtId="9" fontId="22" fillId="0" borderId="33" xfId="2" applyFont="1" applyBorder="1" applyAlignment="1" applyProtection="1">
      <alignment horizontal="left"/>
      <protection locked="0"/>
    </xf>
    <xf numFmtId="0" fontId="86" fillId="0" borderId="0" xfId="0" applyFont="1" applyAlignment="1">
      <alignment vertical="center"/>
    </xf>
    <xf numFmtId="0" fontId="8" fillId="8" borderId="50" xfId="0" applyFont="1" applyFill="1" applyBorder="1" applyAlignment="1">
      <alignment horizontal="center" vertical="center"/>
    </xf>
    <xf numFmtId="164" fontId="8" fillId="3" borderId="34" xfId="1" applyFont="1" applyFill="1" applyBorder="1" applyAlignment="1">
      <alignment horizontal="center" vertical="center" wrapText="1"/>
    </xf>
    <xf numFmtId="10" fontId="8" fillId="21" borderId="30" xfId="2" applyNumberFormat="1" applyFont="1" applyFill="1" applyBorder="1" applyAlignment="1">
      <alignment horizontal="center" vertical="center" wrapText="1"/>
    </xf>
    <xf numFmtId="14" fontId="8" fillId="8" borderId="30" xfId="0" applyNumberFormat="1" applyFont="1" applyFill="1" applyBorder="1" applyAlignment="1">
      <alignment horizontal="center" vertical="center" wrapText="1"/>
    </xf>
    <xf numFmtId="0" fontId="8" fillId="8" borderId="4" xfId="0" applyFont="1" applyFill="1" applyBorder="1" applyAlignment="1">
      <alignment horizontal="left" vertical="center" wrapText="1"/>
    </xf>
    <xf numFmtId="0" fontId="48" fillId="3" borderId="0" xfId="0" applyFont="1" applyFill="1" applyAlignment="1">
      <alignment horizontal="left"/>
    </xf>
    <xf numFmtId="0" fontId="71" fillId="0" borderId="0" xfId="0" applyFont="1" applyAlignment="1">
      <alignment vertical="center"/>
    </xf>
    <xf numFmtId="0" fontId="48" fillId="3" borderId="0" xfId="0" applyFont="1" applyFill="1" applyAlignment="1">
      <alignment horizontal="left" vertical="center"/>
    </xf>
    <xf numFmtId="0" fontId="48" fillId="0" borderId="0" xfId="0" applyFont="1" applyAlignment="1">
      <alignment horizontal="left" vertical="center"/>
    </xf>
    <xf numFmtId="165" fontId="56" fillId="7" borderId="3" xfId="0" applyNumberFormat="1" applyFont="1" applyFill="1" applyBorder="1" applyAlignment="1">
      <alignment horizontal="center" vertical="top"/>
    </xf>
    <xf numFmtId="165" fontId="71" fillId="7" borderId="0" xfId="0" applyNumberFormat="1" applyFont="1" applyFill="1" applyAlignment="1">
      <alignment horizontal="center" vertical="top"/>
    </xf>
    <xf numFmtId="170" fontId="36" fillId="7" borderId="60" xfId="0" applyNumberFormat="1" applyFont="1" applyFill="1" applyBorder="1" applyAlignment="1">
      <alignment vertical="center" wrapText="1"/>
    </xf>
    <xf numFmtId="170" fontId="97" fillId="23" borderId="60" xfId="0" applyNumberFormat="1" applyFont="1" applyFill="1" applyBorder="1" applyAlignment="1">
      <alignment vertical="center" wrapText="1"/>
    </xf>
    <xf numFmtId="0" fontId="8" fillId="8" borderId="0" xfId="0" applyFont="1" applyFill="1" applyAlignment="1">
      <alignment horizontal="center" vertical="center" wrapText="1"/>
    </xf>
    <xf numFmtId="9" fontId="13" fillId="0" borderId="0" xfId="2" applyFont="1" applyAlignment="1">
      <alignment horizontal="center" vertical="center" wrapText="1"/>
    </xf>
    <xf numFmtId="0" fontId="35" fillId="0" borderId="41" xfId="0" applyFont="1" applyBorder="1" applyAlignment="1">
      <alignment horizontal="center" vertical="center"/>
    </xf>
    <xf numFmtId="0" fontId="35" fillId="0" borderId="42" xfId="0" applyFont="1" applyBorder="1" applyAlignment="1">
      <alignment horizontal="center" vertical="center"/>
    </xf>
    <xf numFmtId="0" fontId="35" fillId="0" borderId="39" xfId="0" applyFont="1" applyBorder="1" applyAlignment="1">
      <alignment horizontal="center" vertical="center"/>
    </xf>
    <xf numFmtId="0" fontId="35" fillId="0" borderId="40" xfId="0" applyFont="1" applyBorder="1" applyAlignment="1">
      <alignment horizontal="center" vertical="center"/>
    </xf>
    <xf numFmtId="170" fontId="13" fillId="3" borderId="8" xfId="0" applyNumberFormat="1" applyFont="1" applyFill="1" applyBorder="1" applyAlignment="1">
      <alignment horizontal="center" vertical="center"/>
    </xf>
    <xf numFmtId="0" fontId="71" fillId="12" borderId="0" xfId="0" applyFont="1" applyFill="1" applyAlignment="1">
      <alignment horizontal="right" vertical="center"/>
    </xf>
    <xf numFmtId="171" fontId="71" fillId="8" borderId="0" xfId="1" applyNumberFormat="1" applyFont="1" applyFill="1" applyBorder="1" applyAlignment="1">
      <alignment horizontal="center" vertical="center"/>
    </xf>
    <xf numFmtId="0" fontId="35" fillId="3" borderId="0" xfId="0" applyFont="1" applyFill="1" applyAlignment="1">
      <alignment vertical="center"/>
    </xf>
    <xf numFmtId="0" fontId="36" fillId="12" borderId="0" xfId="0" applyFont="1" applyFill="1" applyAlignment="1">
      <alignment horizontal="left" vertical="center"/>
    </xf>
    <xf numFmtId="170" fontId="35" fillId="3" borderId="69" xfId="0" applyNumberFormat="1" applyFont="1" applyFill="1" applyBorder="1" applyAlignment="1">
      <alignment vertical="center"/>
    </xf>
    <xf numFmtId="0" fontId="36" fillId="3" borderId="82" xfId="0" applyFont="1" applyFill="1" applyBorder="1" applyAlignment="1">
      <alignment vertical="center"/>
    </xf>
    <xf numFmtId="170" fontId="4" fillId="3" borderId="68" xfId="0" applyNumberFormat="1" applyFont="1" applyFill="1" applyBorder="1" applyAlignment="1">
      <alignment vertical="center"/>
    </xf>
    <xf numFmtId="0" fontId="8" fillId="0" borderId="0" xfId="0" applyFont="1" applyAlignment="1">
      <alignment vertical="center"/>
    </xf>
    <xf numFmtId="0" fontId="39" fillId="0" borderId="0" xfId="0" applyFont="1" applyAlignment="1">
      <alignment horizontal="left" vertical="center"/>
    </xf>
    <xf numFmtId="0" fontId="98" fillId="3" borderId="0" xfId="0" applyFont="1" applyFill="1" applyAlignment="1">
      <alignment horizontal="left" vertical="center"/>
    </xf>
    <xf numFmtId="0" fontId="14" fillId="12" borderId="7" xfId="0" applyFont="1" applyFill="1" applyBorder="1" applyAlignment="1">
      <alignment horizontal="left" vertical="center"/>
    </xf>
    <xf numFmtId="0" fontId="14" fillId="3" borderId="28" xfId="0" applyFont="1" applyFill="1" applyBorder="1" applyAlignment="1">
      <alignment vertical="center"/>
    </xf>
    <xf numFmtId="0" fontId="14" fillId="3" borderId="77" xfId="0" applyFont="1" applyFill="1" applyBorder="1" applyAlignment="1">
      <alignment vertical="center"/>
    </xf>
    <xf numFmtId="0" fontId="14" fillId="7" borderId="78" xfId="0" applyFont="1" applyFill="1" applyBorder="1" applyAlignment="1">
      <alignment vertical="center"/>
    </xf>
    <xf numFmtId="164" fontId="57" fillId="3" borderId="0" xfId="1" applyFont="1" applyFill="1" applyAlignment="1">
      <alignment horizontal="right" vertical="center"/>
    </xf>
    <xf numFmtId="170" fontId="57" fillId="24" borderId="62" xfId="0" applyNumberFormat="1" applyFont="1" applyFill="1" applyBorder="1" applyAlignment="1">
      <alignment vertical="center"/>
    </xf>
    <xf numFmtId="169" fontId="57" fillId="7" borderId="0" xfId="0" applyNumberFormat="1" applyFont="1" applyFill="1" applyAlignment="1">
      <alignment vertical="center"/>
    </xf>
    <xf numFmtId="169" fontId="57" fillId="3" borderId="0" xfId="0" applyNumberFormat="1" applyFont="1" applyFill="1" applyAlignment="1">
      <alignment vertical="center"/>
    </xf>
    <xf numFmtId="169" fontId="57" fillId="7" borderId="61" xfId="0" applyNumberFormat="1" applyFont="1" applyFill="1" applyBorder="1" applyAlignment="1">
      <alignment vertical="center"/>
    </xf>
    <xf numFmtId="169" fontId="57" fillId="3" borderId="52" xfId="0" applyNumberFormat="1" applyFont="1" applyFill="1" applyBorder="1" applyAlignment="1">
      <alignment vertical="center"/>
    </xf>
    <xf numFmtId="164" fontId="4" fillId="25" borderId="52" xfId="1" applyFont="1" applyFill="1" applyBorder="1" applyAlignment="1">
      <alignment vertical="center"/>
    </xf>
    <xf numFmtId="164" fontId="28" fillId="3" borderId="52" xfId="1" applyFont="1" applyFill="1" applyBorder="1" applyAlignment="1">
      <alignment horizontal="right" vertical="center"/>
    </xf>
    <xf numFmtId="0" fontId="100" fillId="3" borderId="0" xfId="0" applyFont="1" applyFill="1" applyAlignment="1">
      <alignment vertical="center"/>
    </xf>
    <xf numFmtId="164" fontId="57" fillId="7" borderId="0" xfId="1" applyFont="1" applyFill="1" applyAlignment="1">
      <alignment horizontal="right" vertical="center"/>
    </xf>
    <xf numFmtId="169" fontId="57" fillId="3" borderId="79" xfId="0" applyNumberFormat="1" applyFont="1" applyFill="1" applyBorder="1" applyAlignment="1">
      <alignment vertical="center"/>
    </xf>
    <xf numFmtId="169" fontId="57" fillId="7" borderId="80" xfId="0" applyNumberFormat="1" applyFont="1" applyFill="1" applyBorder="1" applyAlignment="1">
      <alignment vertical="center"/>
    </xf>
    <xf numFmtId="169" fontId="57" fillId="3" borderId="81" xfId="0" applyNumberFormat="1" applyFont="1" applyFill="1" applyBorder="1" applyAlignment="1">
      <alignment vertical="center"/>
    </xf>
    <xf numFmtId="0" fontId="100" fillId="25" borderId="0" xfId="0" applyFont="1" applyFill="1" applyAlignment="1">
      <alignment vertical="center"/>
    </xf>
    <xf numFmtId="0" fontId="99" fillId="3" borderId="0" xfId="0" applyFont="1" applyFill="1" applyAlignment="1">
      <alignment vertical="center"/>
    </xf>
    <xf numFmtId="0" fontId="99" fillId="25" borderId="0" xfId="0" applyFont="1" applyFill="1" applyAlignment="1">
      <alignment vertical="center"/>
    </xf>
    <xf numFmtId="170" fontId="57" fillId="26" borderId="62" xfId="0" applyNumberFormat="1" applyFont="1" applyFill="1" applyBorder="1" applyAlignment="1">
      <alignment vertical="center"/>
    </xf>
    <xf numFmtId="170" fontId="47" fillId="24" borderId="62" xfId="0" applyNumberFormat="1" applyFont="1" applyFill="1" applyBorder="1" applyAlignment="1">
      <alignment vertical="center"/>
    </xf>
    <xf numFmtId="0" fontId="47" fillId="25" borderId="0" xfId="0" applyFont="1" applyFill="1" applyAlignment="1">
      <alignment vertical="center"/>
    </xf>
    <xf numFmtId="0" fontId="101" fillId="25" borderId="0" xfId="0" applyFont="1" applyFill="1" applyAlignment="1">
      <alignment vertical="center"/>
    </xf>
    <xf numFmtId="0" fontId="4" fillId="2" borderId="0" xfId="0" applyFont="1" applyFill="1"/>
    <xf numFmtId="0" fontId="4" fillId="28" borderId="0" xfId="0" applyFont="1" applyFill="1"/>
    <xf numFmtId="0" fontId="4" fillId="28" borderId="0" xfId="3" applyFont="1" applyFill="1"/>
    <xf numFmtId="0" fontId="4" fillId="28" borderId="0" xfId="0" applyFont="1" applyFill="1" applyAlignment="1">
      <alignment vertical="center"/>
    </xf>
    <xf numFmtId="173" fontId="106" fillId="2" borderId="102" xfId="4" applyNumberFormat="1" applyFont="1" applyFill="1" applyBorder="1" applyAlignment="1" applyProtection="1">
      <alignment vertical="center"/>
      <protection locked="0"/>
    </xf>
    <xf numFmtId="0" fontId="107" fillId="28" borderId="0" xfId="3" applyFont="1" applyFill="1" applyAlignment="1">
      <alignment vertical="center"/>
    </xf>
    <xf numFmtId="0" fontId="4" fillId="2" borderId="0" xfId="0" applyFont="1" applyFill="1" applyAlignment="1">
      <alignment vertical="center"/>
    </xf>
    <xf numFmtId="0" fontId="104" fillId="28" borderId="0" xfId="3" applyFont="1" applyFill="1"/>
    <xf numFmtId="173" fontId="35" fillId="28" borderId="0" xfId="4" applyNumberFormat="1" applyFont="1" applyFill="1" applyBorder="1"/>
    <xf numFmtId="0" fontId="107" fillId="28" borderId="0" xfId="3" applyFont="1" applyFill="1"/>
    <xf numFmtId="0" fontId="35" fillId="28" borderId="0" xfId="3" applyFont="1" applyFill="1"/>
    <xf numFmtId="0" fontId="108" fillId="29" borderId="0" xfId="0" applyFont="1" applyFill="1"/>
    <xf numFmtId="0" fontId="109" fillId="29" borderId="0" xfId="3" applyFont="1" applyFill="1"/>
    <xf numFmtId="0" fontId="110" fillId="29" borderId="0" xfId="3" applyFont="1" applyFill="1"/>
    <xf numFmtId="0" fontId="4" fillId="29" borderId="0" xfId="3" applyFont="1" applyFill="1"/>
    <xf numFmtId="173" fontId="106" fillId="30" borderId="102" xfId="4" applyNumberFormat="1" applyFont="1" applyFill="1" applyBorder="1"/>
    <xf numFmtId="9" fontId="106" fillId="28" borderId="0" xfId="3" applyNumberFormat="1" applyFont="1" applyFill="1" applyAlignment="1">
      <alignment horizontal="left"/>
    </xf>
    <xf numFmtId="0" fontId="106" fillId="28" borderId="0" xfId="3" applyFont="1" applyFill="1" applyAlignment="1">
      <alignment horizontal="right"/>
    </xf>
    <xf numFmtId="0" fontId="111" fillId="28" borderId="0" xfId="3" applyFont="1" applyFill="1" applyAlignment="1">
      <alignment horizontal="right"/>
    </xf>
    <xf numFmtId="0" fontId="112" fillId="28" borderId="0" xfId="5" applyFont="1" applyFill="1" applyBorder="1"/>
    <xf numFmtId="173" fontId="113" fillId="28" borderId="0" xfId="4" applyNumberFormat="1" applyFont="1" applyFill="1" applyBorder="1"/>
    <xf numFmtId="9" fontId="4" fillId="28" borderId="0" xfId="3" applyNumberFormat="1" applyFont="1" applyFill="1" applyAlignment="1">
      <alignment horizontal="left"/>
    </xf>
    <xf numFmtId="0" fontId="111" fillId="28" borderId="0" xfId="3" applyFont="1" applyFill="1"/>
    <xf numFmtId="0" fontId="114" fillId="28" borderId="0" xfId="3" applyFont="1" applyFill="1" applyAlignment="1">
      <alignment horizontal="right"/>
    </xf>
    <xf numFmtId="173" fontId="24" fillId="2" borderId="103" xfId="4" applyNumberFormat="1" applyFont="1" applyFill="1" applyBorder="1" applyProtection="1">
      <protection locked="0"/>
    </xf>
    <xf numFmtId="173" fontId="104" fillId="2" borderId="104" xfId="4" applyNumberFormat="1" applyFont="1" applyFill="1" applyBorder="1" applyProtection="1">
      <protection locked="0"/>
    </xf>
    <xf numFmtId="0" fontId="105" fillId="0" borderId="0" xfId="0" applyFont="1"/>
    <xf numFmtId="0" fontId="104" fillId="28" borderId="0" xfId="3" applyFont="1" applyFill="1" applyAlignment="1">
      <alignment horizontal="right" vertical="center"/>
    </xf>
    <xf numFmtId="173" fontId="104" fillId="28" borderId="105" xfId="4" applyNumberFormat="1" applyFont="1" applyFill="1" applyBorder="1" applyProtection="1">
      <protection locked="0"/>
    </xf>
    <xf numFmtId="173" fontId="114" fillId="30" borderId="102" xfId="4" applyNumberFormat="1" applyFont="1" applyFill="1" applyBorder="1"/>
    <xf numFmtId="174" fontId="115" fillId="31" borderId="106" xfId="4" applyNumberFormat="1" applyFont="1" applyFill="1" applyBorder="1" applyAlignment="1">
      <alignment horizontal="center"/>
    </xf>
    <xf numFmtId="0" fontId="116" fillId="28" borderId="0" xfId="3" applyFont="1" applyFill="1"/>
    <xf numFmtId="0" fontId="27" fillId="28" borderId="0" xfId="0" applyFont="1" applyFill="1"/>
    <xf numFmtId="174" fontId="115" fillId="31" borderId="107" xfId="4" applyNumberFormat="1" applyFont="1" applyFill="1" applyBorder="1" applyAlignment="1">
      <alignment horizontal="center"/>
    </xf>
    <xf numFmtId="0" fontId="109" fillId="29" borderId="0" xfId="3" applyFont="1" applyFill="1" applyAlignment="1">
      <alignment horizontal="left"/>
    </xf>
    <xf numFmtId="173" fontId="35" fillId="2" borderId="109" xfId="4" applyNumberFormat="1" applyFont="1" applyFill="1" applyBorder="1" applyProtection="1">
      <protection locked="0"/>
    </xf>
    <xf numFmtId="0" fontId="107" fillId="28" borderId="0" xfId="0" applyFont="1" applyFill="1"/>
    <xf numFmtId="0" fontId="107" fillId="28" borderId="0" xfId="3" applyFont="1" applyFill="1" applyAlignment="1">
      <alignment horizontal="right"/>
    </xf>
    <xf numFmtId="0" fontId="107" fillId="28" borderId="0" xfId="0" applyFont="1" applyFill="1" applyAlignment="1">
      <alignment vertical="center" wrapText="1"/>
    </xf>
    <xf numFmtId="173" fontId="35" fillId="2" borderId="102" xfId="4" applyNumberFormat="1" applyFont="1" applyFill="1" applyBorder="1" applyProtection="1">
      <protection locked="0"/>
    </xf>
    <xf numFmtId="0" fontId="35" fillId="28" borderId="0" xfId="0" applyFont="1" applyFill="1"/>
    <xf numFmtId="0" fontId="116" fillId="28" borderId="0" xfId="3" applyFont="1" applyFill="1" applyAlignment="1">
      <alignment horizontal="right"/>
    </xf>
    <xf numFmtId="173" fontId="35" fillId="30" borderId="109" xfId="4" applyNumberFormat="1" applyFont="1" applyFill="1" applyBorder="1"/>
    <xf numFmtId="0" fontId="108" fillId="29" borderId="0" xfId="0" applyFont="1" applyFill="1" applyAlignment="1">
      <alignment horizontal="right" vertical="center"/>
    </xf>
    <xf numFmtId="0" fontId="109" fillId="29" borderId="0" xfId="3" applyFont="1" applyFill="1" applyAlignment="1">
      <alignment horizontal="left" vertical="center"/>
    </xf>
    <xf numFmtId="0" fontId="117" fillId="28" borderId="0" xfId="0" applyFont="1" applyFill="1"/>
    <xf numFmtId="0" fontId="115" fillId="28" borderId="0" xfId="3" applyFont="1" applyFill="1"/>
    <xf numFmtId="0" fontId="85" fillId="28" borderId="0" xfId="3" applyFont="1" applyFill="1"/>
    <xf numFmtId="0" fontId="106" fillId="28" borderId="0" xfId="3" applyFont="1" applyFill="1" applyAlignment="1">
      <alignment horizontal="center"/>
    </xf>
    <xf numFmtId="0" fontId="85" fillId="28" borderId="110" xfId="3" applyFont="1" applyFill="1" applyBorder="1" applyProtection="1">
      <protection locked="0"/>
    </xf>
    <xf numFmtId="0" fontId="85" fillId="28" borderId="111" xfId="3" applyFont="1" applyFill="1" applyBorder="1" applyProtection="1">
      <protection locked="0"/>
    </xf>
    <xf numFmtId="0" fontId="107" fillId="28" borderId="0" xfId="3" applyFont="1" applyFill="1" applyAlignment="1">
      <alignment horizontal="right" indent="1"/>
    </xf>
    <xf numFmtId="172" fontId="74" fillId="0" borderId="97" xfId="5" applyNumberFormat="1" applyBorder="1" applyAlignment="1">
      <alignment vertical="center"/>
    </xf>
    <xf numFmtId="10" fontId="36" fillId="3" borderId="31" xfId="2" applyNumberFormat="1" applyFont="1" applyFill="1" applyBorder="1" applyAlignment="1">
      <alignment horizontal="center" vertical="center"/>
    </xf>
    <xf numFmtId="171" fontId="13" fillId="3" borderId="37" xfId="1" applyNumberFormat="1" applyFont="1" applyFill="1" applyBorder="1" applyAlignment="1">
      <alignment horizontal="center" vertical="center"/>
    </xf>
    <xf numFmtId="171" fontId="13" fillId="3" borderId="38" xfId="1" applyNumberFormat="1" applyFont="1" applyFill="1" applyBorder="1" applyAlignment="1">
      <alignment horizontal="center" vertical="center"/>
    </xf>
    <xf numFmtId="0" fontId="74" fillId="3" borderId="0" xfId="5" applyFill="1" applyAlignment="1">
      <alignment vertical="center"/>
    </xf>
    <xf numFmtId="0" fontId="35" fillId="16" borderId="112" xfId="0" applyFont="1" applyFill="1" applyBorder="1" applyAlignment="1">
      <alignment vertical="center"/>
    </xf>
    <xf numFmtId="0" fontId="35" fillId="16" borderId="113" xfId="0" applyFont="1" applyFill="1" applyBorder="1" applyAlignment="1">
      <alignment vertical="center"/>
    </xf>
    <xf numFmtId="0" fontId="74" fillId="16" borderId="0" xfId="5" applyFill="1" applyBorder="1" applyAlignment="1">
      <alignment vertical="center"/>
    </xf>
    <xf numFmtId="0" fontId="35" fillId="16" borderId="115" xfId="0" applyFont="1" applyFill="1" applyBorder="1" applyAlignment="1">
      <alignment vertical="center"/>
    </xf>
    <xf numFmtId="0" fontId="35" fillId="16" borderId="116" xfId="0" applyFont="1" applyFill="1" applyBorder="1" applyAlignment="1">
      <alignment vertical="center"/>
    </xf>
    <xf numFmtId="0" fontId="118" fillId="16" borderId="112" xfId="0" applyFont="1" applyFill="1" applyBorder="1"/>
    <xf numFmtId="0" fontId="119" fillId="16" borderId="112" xfId="0" applyFont="1" applyFill="1" applyBorder="1" applyAlignment="1">
      <alignment vertical="center"/>
    </xf>
    <xf numFmtId="0" fontId="74" fillId="16" borderId="112" xfId="5" applyFill="1" applyBorder="1" applyAlignment="1">
      <alignment vertical="center"/>
    </xf>
    <xf numFmtId="171" fontId="13" fillId="3" borderId="6" xfId="1" applyNumberFormat="1" applyFont="1" applyFill="1" applyBorder="1" applyAlignment="1">
      <alignment horizontal="center" vertical="center"/>
    </xf>
    <xf numFmtId="0" fontId="35" fillId="16" borderId="0" xfId="0" applyFont="1" applyFill="1" applyAlignment="1">
      <alignment vertical="center"/>
    </xf>
    <xf numFmtId="0" fontId="0" fillId="16" borderId="112" xfId="0" applyFill="1" applyBorder="1"/>
    <xf numFmtId="0" fontId="35" fillId="16" borderId="114" xfId="0" applyFont="1" applyFill="1" applyBorder="1" applyAlignment="1">
      <alignment vertical="center"/>
    </xf>
    <xf numFmtId="0" fontId="74" fillId="16" borderId="112" xfId="5" applyFill="1" applyBorder="1"/>
    <xf numFmtId="0" fontId="120" fillId="3" borderId="0" xfId="0" applyFont="1" applyFill="1" applyAlignment="1">
      <alignment horizontal="left" vertical="center"/>
    </xf>
    <xf numFmtId="170" fontId="7" fillId="7" borderId="60" xfId="0" applyNumberFormat="1" applyFont="1" applyFill="1" applyBorder="1" applyAlignment="1">
      <alignment vertical="center" wrapText="1"/>
    </xf>
    <xf numFmtId="170" fontId="121" fillId="5" borderId="60" xfId="0" applyNumberFormat="1" applyFont="1" applyFill="1" applyBorder="1" applyAlignment="1">
      <alignment vertical="center" wrapText="1"/>
    </xf>
    <xf numFmtId="0" fontId="4" fillId="32" borderId="0" xfId="3" applyFont="1" applyFill="1" applyAlignment="1">
      <alignment horizontal="left" vertical="center"/>
    </xf>
    <xf numFmtId="0" fontId="37" fillId="0" borderId="0" xfId="0" applyFont="1" applyAlignment="1">
      <alignment wrapText="1"/>
    </xf>
    <xf numFmtId="0" fontId="35" fillId="0" borderId="0" xfId="0" applyFont="1" applyAlignment="1">
      <alignment wrapText="1"/>
    </xf>
    <xf numFmtId="0" fontId="41" fillId="10" borderId="9" xfId="0" applyFont="1" applyFill="1" applyBorder="1" applyAlignment="1">
      <alignment horizontal="left" vertical="center" wrapText="1"/>
    </xf>
    <xf numFmtId="0" fontId="41" fillId="10" borderId="10" xfId="0" applyFont="1" applyFill="1" applyBorder="1" applyAlignment="1">
      <alignment horizontal="left" vertical="center"/>
    </xf>
    <xf numFmtId="0" fontId="41" fillId="10" borderId="11" xfId="0" applyFont="1" applyFill="1" applyBorder="1" applyAlignment="1">
      <alignment horizontal="left" vertical="center"/>
    </xf>
    <xf numFmtId="0" fontId="95" fillId="0" borderId="0" xfId="0" applyFont="1" applyAlignment="1">
      <alignment vertical="center"/>
    </xf>
    <xf numFmtId="0" fontId="102" fillId="3" borderId="23" xfId="0" applyFont="1" applyFill="1" applyBorder="1" applyAlignment="1">
      <alignment horizontal="left" vertical="top" wrapText="1"/>
    </xf>
    <xf numFmtId="0" fontId="102" fillId="3" borderId="0" xfId="0" applyFont="1" applyFill="1" applyAlignment="1">
      <alignment horizontal="left" vertical="top" wrapText="1"/>
    </xf>
    <xf numFmtId="0" fontId="102" fillId="3" borderId="17" xfId="0" applyFont="1" applyFill="1" applyBorder="1" applyAlignment="1">
      <alignment horizontal="left" vertical="top" wrapText="1"/>
    </xf>
    <xf numFmtId="0" fontId="89" fillId="10" borderId="0" xfId="0" applyFont="1" applyFill="1" applyAlignment="1">
      <alignment horizontal="left" vertical="center" wrapText="1"/>
    </xf>
    <xf numFmtId="0" fontId="89" fillId="10" borderId="0" xfId="0" applyFont="1" applyFill="1" applyAlignment="1">
      <alignment horizontal="left" vertical="center"/>
    </xf>
    <xf numFmtId="0" fontId="94" fillId="0" borderId="17" xfId="0" applyFont="1" applyBorder="1" applyAlignment="1">
      <alignment horizontal="center"/>
    </xf>
    <xf numFmtId="0" fontId="94" fillId="0" borderId="97" xfId="0" applyFont="1" applyBorder="1" applyAlignment="1">
      <alignment horizontal="left" vertical="center"/>
    </xf>
    <xf numFmtId="0" fontId="94" fillId="0" borderId="98" xfId="0" applyFont="1" applyBorder="1" applyAlignment="1">
      <alignment horizontal="left" vertical="center"/>
    </xf>
    <xf numFmtId="0" fontId="94" fillId="0" borderId="94" xfId="0" applyFont="1" applyBorder="1" applyAlignment="1">
      <alignment horizontal="center" vertical="center"/>
    </xf>
    <xf numFmtId="0" fontId="94" fillId="0" borderId="8" xfId="0" applyFont="1" applyBorder="1" applyAlignment="1">
      <alignment horizontal="center" vertical="center"/>
    </xf>
    <xf numFmtId="0" fontId="94" fillId="0" borderId="95" xfId="0" applyFont="1" applyBorder="1" applyAlignment="1">
      <alignment horizontal="center" vertical="center"/>
    </xf>
    <xf numFmtId="0" fontId="94" fillId="0" borderId="96" xfId="0" applyFont="1" applyBorder="1" applyAlignment="1">
      <alignment horizontal="center" vertical="center"/>
    </xf>
    <xf numFmtId="0" fontId="94" fillId="0" borderId="0" xfId="0" applyFont="1" applyAlignment="1">
      <alignment horizontal="center" vertical="center"/>
    </xf>
    <xf numFmtId="0" fontId="94" fillId="0" borderId="43" xfId="0" applyFont="1" applyBorder="1" applyAlignment="1">
      <alignment horizontal="center" vertical="center"/>
    </xf>
    <xf numFmtId="0" fontId="94" fillId="0" borderId="39" xfId="0" applyFont="1" applyBorder="1" applyAlignment="1">
      <alignment horizontal="center" vertical="center"/>
    </xf>
    <xf numFmtId="0" fontId="94" fillId="0" borderId="6" xfId="0" applyFont="1" applyBorder="1" applyAlignment="1">
      <alignment horizontal="center" vertical="center"/>
    </xf>
    <xf numFmtId="0" fontId="94" fillId="0" borderId="40" xfId="0" applyFont="1" applyBorder="1" applyAlignment="1">
      <alignment horizontal="center" vertical="center"/>
    </xf>
    <xf numFmtId="165" fontId="61" fillId="0" borderId="21" xfId="0" applyNumberFormat="1" applyFont="1" applyBorder="1" applyAlignment="1">
      <alignment horizontal="left" vertical="center"/>
    </xf>
    <xf numFmtId="165" fontId="61" fillId="0" borderId="20" xfId="0" applyNumberFormat="1" applyFont="1" applyBorder="1" applyAlignment="1">
      <alignment horizontal="left" vertical="center"/>
    </xf>
    <xf numFmtId="0" fontId="8" fillId="12" borderId="0" xfId="0" applyFont="1" applyFill="1" applyAlignment="1">
      <alignment horizontal="center" vertical="center"/>
    </xf>
    <xf numFmtId="0" fontId="8" fillId="12" borderId="99" xfId="0" applyFont="1" applyFill="1" applyBorder="1" applyAlignment="1">
      <alignment horizontal="center" vertical="center"/>
    </xf>
    <xf numFmtId="0" fontId="40" fillId="10" borderId="0" xfId="0" applyFont="1" applyFill="1" applyAlignment="1">
      <alignment horizontal="left" vertical="center"/>
    </xf>
    <xf numFmtId="165" fontId="61" fillId="0" borderId="19" xfId="0" applyNumberFormat="1" applyFont="1" applyBorder="1" applyAlignment="1">
      <alignment horizontal="left" vertical="center"/>
    </xf>
    <xf numFmtId="165" fontId="61" fillId="0" borderId="18" xfId="0" applyNumberFormat="1" applyFont="1" applyBorder="1" applyAlignment="1">
      <alignment horizontal="left" vertical="center"/>
    </xf>
    <xf numFmtId="0" fontId="29" fillId="3" borderId="0" xfId="0" applyFont="1" applyFill="1" applyAlignment="1">
      <alignment horizontal="right" vertical="center"/>
    </xf>
    <xf numFmtId="0" fontId="22" fillId="0" borderId="0" xfId="0" applyFont="1" applyAlignment="1">
      <alignment horizontal="right" vertical="center"/>
    </xf>
    <xf numFmtId="0" fontId="4" fillId="0" borderId="0" xfId="0" applyFont="1" applyAlignment="1">
      <alignment vertical="center"/>
    </xf>
    <xf numFmtId="0" fontId="28" fillId="3" borderId="0" xfId="0" applyFont="1" applyFill="1" applyAlignment="1">
      <alignment horizontal="right" vertical="center"/>
    </xf>
    <xf numFmtId="0" fontId="30" fillId="6" borderId="0" xfId="0" applyFont="1" applyFill="1" applyAlignment="1">
      <alignment horizontal="center" vertical="center"/>
    </xf>
    <xf numFmtId="0" fontId="26" fillId="0" borderId="22" xfId="0" applyFont="1" applyBorder="1" applyAlignment="1">
      <alignment horizontal="left" vertical="top" wrapText="1"/>
    </xf>
    <xf numFmtId="0" fontId="26" fillId="0" borderId="23" xfId="0" applyFont="1" applyBorder="1" applyAlignment="1">
      <alignment horizontal="left" vertical="top" wrapText="1"/>
    </xf>
    <xf numFmtId="0" fontId="26" fillId="0" borderId="24" xfId="0" applyFont="1" applyBorder="1" applyAlignment="1">
      <alignment horizontal="left" vertical="top" wrapText="1"/>
    </xf>
    <xf numFmtId="0" fontId="26" fillId="0" borderId="5" xfId="0" applyFont="1" applyBorder="1" applyAlignment="1">
      <alignment horizontal="left" vertical="top" wrapText="1"/>
    </xf>
    <xf numFmtId="0" fontId="26" fillId="0" borderId="0" xfId="0" applyFont="1" applyAlignment="1">
      <alignment horizontal="left" vertical="top" wrapText="1"/>
    </xf>
    <xf numFmtId="0" fontId="26" fillId="0" borderId="4" xfId="0" applyFont="1" applyBorder="1" applyAlignment="1">
      <alignment horizontal="left" vertical="top" wrapText="1"/>
    </xf>
    <xf numFmtId="0" fontId="26" fillId="0" borderId="25" xfId="0" applyFont="1" applyBorder="1" applyAlignment="1">
      <alignment horizontal="left" vertical="top" wrapText="1"/>
    </xf>
    <xf numFmtId="0" fontId="26" fillId="0" borderId="17" xfId="0" applyFont="1" applyBorder="1" applyAlignment="1">
      <alignment horizontal="left" vertical="top" wrapText="1"/>
    </xf>
    <xf numFmtId="0" fontId="26" fillId="0" borderId="26" xfId="0" applyFont="1" applyBorder="1" applyAlignment="1">
      <alignment horizontal="left" vertical="top" wrapText="1"/>
    </xf>
    <xf numFmtId="0" fontId="35" fillId="0" borderId="41" xfId="0" applyFont="1" applyBorder="1" applyAlignment="1">
      <alignment horizontal="center" vertical="center"/>
    </xf>
    <xf numFmtId="0" fontId="35" fillId="0" borderId="42" xfId="0" applyFont="1" applyBorder="1" applyAlignment="1">
      <alignment horizontal="center" vertical="center"/>
    </xf>
    <xf numFmtId="0" fontId="67" fillId="10" borderId="0" xfId="0" applyFont="1" applyFill="1" applyAlignment="1">
      <alignment horizontal="left" vertical="center"/>
    </xf>
    <xf numFmtId="0" fontId="56" fillId="6" borderId="0" xfId="0" applyFont="1" applyFill="1" applyAlignment="1">
      <alignment horizontal="center" vertical="center"/>
    </xf>
    <xf numFmtId="0" fontId="35" fillId="0" borderId="39" xfId="0" applyFont="1" applyBorder="1" applyAlignment="1">
      <alignment horizontal="center" vertical="center"/>
    </xf>
    <xf numFmtId="0" fontId="35" fillId="0" borderId="40" xfId="0" applyFont="1" applyBorder="1" applyAlignment="1">
      <alignment horizontal="center" vertical="center"/>
    </xf>
    <xf numFmtId="0" fontId="35" fillId="0" borderId="0" xfId="0" applyFont="1" applyAlignment="1">
      <alignment horizontal="center" vertical="center"/>
    </xf>
    <xf numFmtId="0" fontId="35" fillId="0" borderId="43" xfId="0" applyFont="1" applyBorder="1" applyAlignment="1">
      <alignment horizontal="center" vertical="center"/>
    </xf>
    <xf numFmtId="0" fontId="55" fillId="3" borderId="0" xfId="0" applyFont="1" applyFill="1" applyAlignment="1">
      <alignment horizontal="center" vertical="center"/>
    </xf>
    <xf numFmtId="0" fontId="13" fillId="6" borderId="0" xfId="0" applyFont="1" applyFill="1" applyAlignment="1">
      <alignment horizontal="center" vertical="center"/>
    </xf>
    <xf numFmtId="0" fontId="13" fillId="6" borderId="117" xfId="0" applyFont="1" applyFill="1" applyBorder="1" applyAlignment="1">
      <alignment horizontal="center" vertical="center"/>
    </xf>
    <xf numFmtId="0" fontId="36" fillId="6" borderId="118" xfId="0" applyFont="1" applyFill="1" applyBorder="1" applyAlignment="1">
      <alignment horizontal="center" vertical="center"/>
    </xf>
    <xf numFmtId="0" fontId="36" fillId="6" borderId="119" xfId="0" applyFont="1" applyFill="1" applyBorder="1" applyAlignment="1">
      <alignment horizontal="center" vertical="center"/>
    </xf>
    <xf numFmtId="0" fontId="123" fillId="0" borderId="120" xfId="0" applyFont="1" applyBorder="1" applyAlignment="1">
      <alignment horizontal="center" vertical="top" wrapText="1"/>
    </xf>
    <xf numFmtId="0" fontId="122" fillId="0" borderId="121" xfId="0" applyFont="1" applyBorder="1" applyAlignment="1">
      <alignment horizontal="center" vertical="top"/>
    </xf>
    <xf numFmtId="0" fontId="122" fillId="0" borderId="122" xfId="0" applyFont="1" applyBorder="1" applyAlignment="1">
      <alignment horizontal="center" vertical="top"/>
    </xf>
    <xf numFmtId="0" fontId="122" fillId="0" borderId="112" xfId="0" applyFont="1" applyBorder="1" applyAlignment="1">
      <alignment horizontal="center" vertical="top"/>
    </xf>
    <xf numFmtId="0" fontId="122" fillId="0" borderId="0" xfId="0" applyFont="1" applyAlignment="1">
      <alignment horizontal="center" vertical="top"/>
    </xf>
    <xf numFmtId="0" fontId="122" fillId="0" borderId="113" xfId="0" applyFont="1" applyBorder="1" applyAlignment="1">
      <alignment horizontal="center" vertical="top"/>
    </xf>
    <xf numFmtId="0" fontId="122" fillId="0" borderId="114" xfId="0" applyFont="1" applyBorder="1" applyAlignment="1">
      <alignment horizontal="center" vertical="top"/>
    </xf>
    <xf numFmtId="0" fontId="122" fillId="0" borderId="115" xfId="0" applyFont="1" applyBorder="1" applyAlignment="1">
      <alignment horizontal="center" vertical="top"/>
    </xf>
    <xf numFmtId="0" fontId="122" fillId="0" borderId="116" xfId="0" applyFont="1" applyBorder="1" applyAlignment="1">
      <alignment horizontal="center" vertical="top"/>
    </xf>
    <xf numFmtId="0" fontId="72" fillId="23" borderId="117" xfId="0" applyFont="1" applyFill="1" applyBorder="1" applyAlignment="1">
      <alignment horizontal="center" wrapText="1"/>
    </xf>
    <xf numFmtId="0" fontId="97" fillId="23" borderId="118" xfId="0" applyFont="1" applyFill="1" applyBorder="1" applyAlignment="1">
      <alignment horizontal="center" wrapText="1"/>
    </xf>
    <xf numFmtId="0" fontId="97" fillId="23" borderId="119" xfId="0" applyFont="1" applyFill="1" applyBorder="1" applyAlignment="1">
      <alignment horizontal="center" wrapText="1"/>
    </xf>
    <xf numFmtId="0" fontId="18" fillId="2" borderId="0" xfId="0" applyFont="1" applyFill="1" applyAlignment="1">
      <alignment vertical="center"/>
    </xf>
    <xf numFmtId="0" fontId="42" fillId="10" borderId="0" xfId="0" applyFont="1" applyFill="1" applyAlignment="1">
      <alignment vertical="center"/>
    </xf>
    <xf numFmtId="0" fontId="51" fillId="0" borderId="0" xfId="0" applyFont="1" applyAlignment="1">
      <alignment horizontal="left" vertical="top"/>
    </xf>
    <xf numFmtId="0" fontId="52" fillId="0" borderId="0" xfId="0" applyFont="1" applyAlignment="1">
      <alignment vertical="top"/>
    </xf>
    <xf numFmtId="0" fontId="53" fillId="0" borderId="0" xfId="0" applyFont="1" applyAlignment="1">
      <alignment horizontal="left" vertical="center"/>
    </xf>
    <xf numFmtId="9" fontId="68" fillId="4" borderId="0" xfId="2" applyFont="1" applyFill="1" applyAlignment="1">
      <alignment horizontal="center" vertical="center"/>
    </xf>
    <xf numFmtId="165" fontId="36" fillId="4" borderId="0" xfId="0" applyNumberFormat="1" applyFont="1" applyFill="1" applyAlignment="1">
      <alignment horizontal="center" vertical="center" wrapText="1"/>
    </xf>
    <xf numFmtId="0" fontId="13" fillId="0" borderId="23" xfId="0" applyFont="1" applyBorder="1" applyAlignment="1" applyProtection="1">
      <alignment wrapText="1"/>
      <protection locked="0"/>
    </xf>
    <xf numFmtId="0" fontId="78" fillId="10" borderId="0" xfId="0" applyFont="1" applyFill="1" applyAlignment="1">
      <alignment horizontal="left"/>
    </xf>
    <xf numFmtId="0" fontId="78" fillId="10" borderId="54" xfId="0" applyFont="1" applyFill="1" applyBorder="1" applyAlignment="1">
      <alignment horizontal="left"/>
    </xf>
    <xf numFmtId="0" fontId="79" fillId="6" borderId="55" xfId="0" applyFont="1" applyFill="1" applyBorder="1" applyAlignment="1">
      <alignment horizontal="center" vertical="center"/>
    </xf>
    <xf numFmtId="0" fontId="79" fillId="6" borderId="56" xfId="0" applyFont="1" applyFill="1" applyBorder="1" applyAlignment="1">
      <alignment horizontal="center" vertical="center"/>
    </xf>
    <xf numFmtId="0" fontId="79" fillId="6" borderId="57" xfId="0" applyFont="1" applyFill="1" applyBorder="1" applyAlignment="1">
      <alignment horizontal="center" vertical="center"/>
    </xf>
    <xf numFmtId="0" fontId="79" fillId="6" borderId="58" xfId="0" applyFont="1" applyFill="1" applyBorder="1" applyAlignment="1">
      <alignment horizontal="center" vertical="center"/>
    </xf>
    <xf numFmtId="0" fontId="79" fillId="6" borderId="59" xfId="0" applyFont="1" applyFill="1" applyBorder="1" applyAlignment="1">
      <alignment horizontal="center" vertical="center"/>
    </xf>
    <xf numFmtId="0" fontId="79" fillId="6" borderId="88" xfId="0" applyFont="1" applyFill="1" applyBorder="1" applyAlignment="1">
      <alignment horizontal="center" vertical="center"/>
    </xf>
    <xf numFmtId="0" fontId="79" fillId="6" borderId="60" xfId="0" applyFont="1" applyFill="1" applyBorder="1" applyAlignment="1">
      <alignment horizontal="center" vertical="center"/>
    </xf>
    <xf numFmtId="0" fontId="79" fillId="6" borderId="53" xfId="0" applyFont="1" applyFill="1" applyBorder="1" applyAlignment="1">
      <alignment horizontal="center" vertical="center"/>
    </xf>
    <xf numFmtId="0" fontId="79" fillId="6" borderId="100" xfId="0" applyFont="1" applyFill="1" applyBorder="1" applyAlignment="1">
      <alignment horizontal="center" vertical="center"/>
    </xf>
    <xf numFmtId="0" fontId="106" fillId="28" borderId="101" xfId="3" applyFont="1" applyFill="1" applyBorder="1" applyAlignment="1">
      <alignment horizontal="right"/>
    </xf>
    <xf numFmtId="0" fontId="103" fillId="28" borderId="0" xfId="0" applyFont="1" applyFill="1" applyAlignment="1">
      <alignment horizontal="left" wrapText="1"/>
    </xf>
    <xf numFmtId="0" fontId="114" fillId="28" borderId="101" xfId="3" applyFont="1" applyFill="1" applyBorder="1" applyAlignment="1">
      <alignment horizontal="right" vertical="center"/>
    </xf>
    <xf numFmtId="0" fontId="104" fillId="28" borderId="101" xfId="3" applyFont="1" applyFill="1" applyBorder="1" applyAlignment="1">
      <alignment horizontal="right" vertical="center"/>
    </xf>
    <xf numFmtId="0" fontId="106" fillId="28" borderId="0" xfId="3" applyFont="1" applyFill="1" applyAlignment="1">
      <alignment horizontal="right"/>
    </xf>
    <xf numFmtId="0" fontId="109" fillId="29" borderId="0" xfId="3" applyFont="1" applyFill="1" applyAlignment="1">
      <alignment horizontal="left"/>
    </xf>
    <xf numFmtId="0" fontId="107" fillId="28" borderId="108" xfId="3" applyFont="1" applyFill="1" applyBorder="1" applyAlignment="1">
      <alignment horizontal="right"/>
    </xf>
    <xf numFmtId="0" fontId="42" fillId="3" borderId="0" xfId="0" applyFont="1" applyFill="1" applyAlignment="1"/>
    <xf numFmtId="167" fontId="12" fillId="7" borderId="3" xfId="0" applyNumberFormat="1" applyFont="1" applyFill="1" applyBorder="1" applyAlignment="1"/>
    <xf numFmtId="0" fontId="12" fillId="7" borderId="0" xfId="0" applyFont="1" applyFill="1" applyAlignment="1"/>
    <xf numFmtId="0" fontId="12" fillId="7" borderId="3" xfId="0" applyFont="1" applyFill="1" applyBorder="1" applyAlignment="1"/>
    <xf numFmtId="0" fontId="4" fillId="7" borderId="0" xfId="0" applyFont="1" applyFill="1" applyAlignment="1"/>
    <xf numFmtId="0" fontId="4" fillId="0" borderId="0" xfId="0" applyFont="1" applyAlignment="1"/>
    <xf numFmtId="0" fontId="36" fillId="0" borderId="23" xfId="0" applyFont="1" applyBorder="1" applyAlignment="1" applyProtection="1">
      <protection locked="0"/>
    </xf>
    <xf numFmtId="0" fontId="36" fillId="0" borderId="0" xfId="0" applyFont="1" applyAlignment="1" applyProtection="1">
      <protection locked="0"/>
    </xf>
    <xf numFmtId="0" fontId="36" fillId="0" borderId="17" xfId="0" applyFont="1" applyBorder="1" applyAlignment="1" applyProtection="1">
      <protection locked="0"/>
    </xf>
    <xf numFmtId="0" fontId="105" fillId="28" borderId="0" xfId="0" applyFont="1" applyFill="1" applyAlignment="1"/>
  </cellXfs>
  <cellStyles count="6">
    <cellStyle name="Lien hypertexte" xfId="5" builtinId="8"/>
    <cellStyle name="Monétaire" xfId="1" builtinId="4"/>
    <cellStyle name="Monétaire 2" xfId="4" xr:uid="{A76C054B-1C29-4DE7-B961-3D470AD5765D}"/>
    <cellStyle name="Normal" xfId="0" builtinId="0"/>
    <cellStyle name="Normal 2" xfId="3" xr:uid="{9F3B47B2-BDD9-4AA7-8331-FA217EAF661F}"/>
    <cellStyle name="Pourcentage" xfId="2" builtinId="5"/>
  </cellStyles>
  <dxfs count="1">
    <dxf>
      <font>
        <strike val="0"/>
        <color rgb="FFC00000"/>
      </font>
    </dxf>
  </dxfs>
  <tableStyles count="0" defaultTableStyle="TableStyleMedium2" defaultPivotStyle="PivotStyleLight16"/>
  <colors>
    <mruColors>
      <color rgb="FFDF4545"/>
      <color rgb="FFFF4545"/>
      <color rgb="FFE13C49"/>
      <color rgb="FFE03C49"/>
      <color rgb="FFE03C48"/>
      <color rgb="FFE03C46"/>
      <color rgb="FFE03C45"/>
      <color rgb="FFE04848"/>
      <color rgb="FFDC3434"/>
      <color rgb="FFDE3E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3103448275862072E-2"/>
          <c:y val="0.10018214936247723"/>
          <c:w val="0.8946360153256705"/>
          <c:h val="0.79963570127504557"/>
        </c:manualLayout>
      </c:layout>
      <c:barChart>
        <c:barDir val="col"/>
        <c:grouping val="clustered"/>
        <c:varyColors val="0"/>
        <c:ser>
          <c:idx val="0"/>
          <c:order val="0"/>
          <c:tx>
            <c:strRef>
              <c:f>Summary!$F$3:$F$7</c:f>
              <c:strCache>
                <c:ptCount val="5"/>
                <c:pt idx="4">
                  <c:v>Expenses and debt reimbursement</c:v>
                </c:pt>
              </c:strCache>
            </c:strRef>
          </c:tx>
          <c:spPr>
            <a:solidFill>
              <a:schemeClr val="accent1"/>
            </a:solidFill>
            <a:ln>
              <a:solidFill>
                <a:schemeClr val="accent1"/>
              </a:solidFill>
            </a:ln>
            <a:effectLst/>
          </c:spPr>
          <c:invertIfNegative val="0"/>
          <c:val>
            <c:numRef>
              <c:f>Summary!$E$8</c:f>
              <c:numCache>
                <c:formatCode>[$$]#,##0.00</c:formatCode>
                <c:ptCount val="1"/>
                <c:pt idx="0">
                  <c:v>0</c:v>
                </c:pt>
              </c:numCache>
            </c:numRef>
          </c:val>
          <c:extLst>
            <c:ext xmlns:c16="http://schemas.microsoft.com/office/drawing/2014/chart" uri="{C3380CC4-5D6E-409C-BE32-E72D297353CC}">
              <c16:uniqueId val="{00000000-6157-477D-A318-0B289572469F}"/>
            </c:ext>
          </c:extLst>
        </c:ser>
        <c:ser>
          <c:idx val="1"/>
          <c:order val="1"/>
          <c:tx>
            <c:strRef>
              <c:f>Summary!$G$3:$G$7</c:f>
              <c:strCache>
                <c:ptCount val="5"/>
                <c:pt idx="4">
                  <c:v>Expenses and debt reimbursement</c:v>
                </c:pt>
              </c:strCache>
            </c:strRef>
          </c:tx>
          <c:spPr>
            <a:solidFill>
              <a:schemeClr val="accent2"/>
            </a:solidFill>
            <a:ln>
              <a:noFill/>
            </a:ln>
            <a:effectLst/>
          </c:spPr>
          <c:invertIfNegative val="0"/>
          <c:val>
            <c:numRef>
              <c:f>Summary!$F$8</c:f>
              <c:numCache>
                <c:formatCode>[$$]#,##0.00</c:formatCode>
                <c:ptCount val="1"/>
                <c:pt idx="0">
                  <c:v>0</c:v>
                </c:pt>
              </c:numCache>
            </c:numRef>
          </c:val>
          <c:extLst>
            <c:ext xmlns:c16="http://schemas.microsoft.com/office/drawing/2014/chart" uri="{C3380CC4-5D6E-409C-BE32-E72D297353CC}">
              <c16:uniqueId val="{00000001-6157-477D-A318-0B289572469F}"/>
            </c:ext>
          </c:extLst>
        </c:ser>
        <c:dLbls>
          <c:showLegendKey val="0"/>
          <c:showVal val="0"/>
          <c:showCatName val="0"/>
          <c:showSerName val="0"/>
          <c:showPercent val="0"/>
          <c:showBubbleSize val="0"/>
        </c:dLbls>
        <c:gapWidth val="219"/>
        <c:overlap val="-27"/>
        <c:axId val="1822270944"/>
        <c:axId val="1919301600"/>
      </c:barChart>
      <c:catAx>
        <c:axId val="1822270944"/>
        <c:scaling>
          <c:orientation val="minMax"/>
        </c:scaling>
        <c:delete val="1"/>
        <c:axPos val="b"/>
        <c:numFmt formatCode="General" sourceLinked="1"/>
        <c:majorTickMark val="none"/>
        <c:minorTickMark val="none"/>
        <c:tickLblPos val="nextTo"/>
        <c:crossAx val="1919301600"/>
        <c:crosses val="autoZero"/>
        <c:auto val="1"/>
        <c:lblAlgn val="ctr"/>
        <c:lblOffset val="100"/>
        <c:noMultiLvlLbl val="0"/>
      </c:catAx>
      <c:valAx>
        <c:axId val="1919301600"/>
        <c:scaling>
          <c:orientation val="minMax"/>
        </c:scaling>
        <c:delete val="1"/>
        <c:axPos val="l"/>
        <c:numFmt formatCode="[$$]#,##0.00" sourceLinked="1"/>
        <c:majorTickMark val="none"/>
        <c:minorTickMark val="none"/>
        <c:tickLblPos val="nextTo"/>
        <c:crossAx val="1822270944"/>
        <c:crosses val="autoZero"/>
        <c:crossBetween val="between"/>
      </c:valAx>
      <c:spPr>
        <a:noFill/>
        <a:ln>
          <a:noFill/>
        </a:ln>
        <a:effectLst/>
      </c:spPr>
    </c:plotArea>
    <c:plotVisOnly val="1"/>
    <c:dispBlanksAs val="gap"/>
    <c:showDLblsOverMax val="0"/>
  </c:chart>
  <c:spPr>
    <a:solidFill>
      <a:schemeClr val="accent4"/>
    </a:solidFill>
    <a:ln w="9525" cap="flat" cmpd="sng" algn="ctr">
      <a:solidFill>
        <a:schemeClr val="accent4"/>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1"/>
                </a:solidFill>
                <a:latin typeface="+mn-lt"/>
                <a:ea typeface="+mn-ea"/>
                <a:cs typeface="+mn-cs"/>
              </a:defRPr>
            </a:pPr>
            <a:r>
              <a:rPr lang="fr-CA">
                <a:solidFill>
                  <a:schemeClr val="accent1"/>
                </a:solidFill>
              </a:rPr>
              <a:t>Breakdown of fixed, variable, and occasional expenses</a:t>
            </a:r>
          </a:p>
          <a:p>
            <a:pPr>
              <a:defRPr>
                <a:solidFill>
                  <a:schemeClr val="accent1"/>
                </a:solidFill>
              </a:defRPr>
            </a:pPr>
            <a:r>
              <a:rPr lang="fr-CA" b="0">
                <a:solidFill>
                  <a:schemeClr val="accent1"/>
                </a:solidFill>
              </a:rPr>
              <a:t>(share of the budget item in your total expenses)</a:t>
            </a:r>
            <a:endParaRPr lang="fr-CA" sz="1100" b="0">
              <a:solidFill>
                <a:schemeClr val="accent1"/>
              </a:solidFill>
            </a:endParaRPr>
          </a:p>
        </c:rich>
      </c:tx>
      <c:layout>
        <c:manualLayout>
          <c:xMode val="edge"/>
          <c:yMode val="edge"/>
          <c:x val="0.13403151698365834"/>
          <c:y val="4.7687172150691461E-3"/>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accent1"/>
              </a:solidFill>
              <a:latin typeface="+mn-lt"/>
              <a:ea typeface="+mn-ea"/>
              <a:cs typeface="+mn-cs"/>
            </a:defRPr>
          </a:pPr>
          <a:endParaRPr lang="fr-FR"/>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714822553524217"/>
          <c:y val="0.29876215840666975"/>
          <c:w val="0.74924515621199972"/>
          <c:h val="0.6355295661571716"/>
        </c:manualLayout>
      </c:layout>
      <c:pie3DChart>
        <c:varyColors val="1"/>
        <c:ser>
          <c:idx val="0"/>
          <c:order val="0"/>
          <c:tx>
            <c:strRef>
              <c:f>Summary!$B$15</c:f>
              <c:strCache>
                <c:ptCount val="1"/>
                <c:pt idx="0">
                  <c:v>Breakdown of monthly expenses by category</c:v>
                </c:pt>
              </c:strCache>
            </c:strRef>
          </c:tx>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B671-41DD-8358-BACAD0F70BC5}"/>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B671-41DD-8358-BACAD0F70BC5}"/>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B671-41DD-8358-BACAD0F70BC5}"/>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4-220F-436B-B536-8C8751BAA212}"/>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B671-41DD-8358-BACAD0F70BC5}"/>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B671-41DD-8358-BACAD0F70BC5}"/>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B671-41DD-8358-BACAD0F70BC5}"/>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F-B671-41DD-8358-BACAD0F70BC5}"/>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5-220F-436B-B536-8C8751BAA212}"/>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6-220F-436B-B536-8C8751BAA212}"/>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7-220F-436B-B536-8C8751BAA212}"/>
              </c:ext>
            </c:extLst>
          </c:dPt>
          <c:dPt>
            <c:idx val="11"/>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7-B671-41DD-8358-BACAD0F70BC5}"/>
              </c:ext>
            </c:extLst>
          </c:dPt>
          <c:dPt>
            <c:idx val="12"/>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8-220F-436B-B536-8C8751BAA212}"/>
              </c:ext>
            </c:extLst>
          </c:dPt>
          <c:dPt>
            <c:idx val="13"/>
            <c:bubble3D val="0"/>
            <c:spPr>
              <a:solidFill>
                <a:schemeClr val="accent2">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B-B671-41DD-8358-BACAD0F70BC5}"/>
              </c:ext>
            </c:extLst>
          </c:dPt>
          <c:dPt>
            <c:idx val="14"/>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F-67AC-43FF-96F9-F126BBE05631}"/>
              </c:ext>
            </c:extLst>
          </c:dPt>
          <c:dLbls>
            <c:dLbl>
              <c:idx val="0"/>
              <c:tx>
                <c:rich>
                  <a:bodyPr rot="0" spcFirstLastPara="1" vertOverflow="clip" horzOverflow="clip" vert="horz" wrap="square" lIns="36576" tIns="18288" rIns="36576" bIns="18288" anchor="ctr" anchorCtr="1">
                    <a:spAutoFit/>
                  </a:bodyPr>
                  <a:lstStyle/>
                  <a:p>
                    <a:pPr>
                      <a:defRPr sz="1000" b="1" i="0" u="none" strike="noStrike" kern="1200" baseline="0">
                        <a:solidFill>
                          <a:schemeClr val="accent1"/>
                        </a:solidFill>
                        <a:latin typeface="+mn-lt"/>
                        <a:ea typeface="+mn-ea"/>
                        <a:cs typeface="+mn-cs"/>
                      </a:defRPr>
                    </a:pPr>
                    <a:fld id="{D07119FC-5C0B-4307-8417-8981769BDBB3}" type="CATEGORYNAME">
                      <a:rPr lang="en-US"/>
                      <a:pPr>
                        <a:defRPr/>
                      </a:pPr>
                      <a:t>[]</a:t>
                    </a:fld>
                    <a:endParaRPr/>
                  </a:p>
                </c:rich>
              </c:tx>
              <c:spPr>
                <a:solidFill>
                  <a:schemeClr val="lt1"/>
                </a:solidFill>
                <a:ln>
                  <a:solidFill>
                    <a:schemeClr val="accent1"/>
                  </a:solidFill>
                </a:ln>
                <a:effectLst/>
              </c:spPr>
              <c:txPr>
                <a:bodyPr rot="0" spcFirstLastPara="1" vertOverflow="clip" horzOverflow="clip" vert="horz" wrap="square" lIns="36576" tIns="18288" rIns="36576" bIns="18288" anchor="ctr" anchorCtr="1">
                  <a:spAutoFit/>
                </a:bodyPr>
                <a:lstStyle/>
                <a:p>
                  <a:pPr>
                    <a:defRPr sz="1000" b="1" i="0" u="none" strike="noStrike" kern="1200" baseline="0">
                      <a:solidFill>
                        <a:schemeClr val="accent1"/>
                      </a:solidFill>
                      <a:latin typeface="+mn-lt"/>
                      <a:ea typeface="+mn-ea"/>
                      <a:cs typeface="+mn-cs"/>
                    </a:defRPr>
                  </a:pPr>
                  <a:endParaRPr lang="fr-FR"/>
                </a:p>
              </c:txPr>
              <c:dLblPos val="outEnd"/>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roundRect">
                      <a:avLst/>
                    </a:prstGeom>
                    <a:noFill/>
                    <a:ln>
                      <a:noFill/>
                    </a:ln>
                  </c15:spPr>
                  <c15:dlblFieldTable/>
                  <c15:showDataLabelsRange val="0"/>
                </c:ext>
                <c:ext xmlns:c16="http://schemas.microsoft.com/office/drawing/2014/chart" uri="{C3380CC4-5D6E-409C-BE32-E72D297353CC}">
                  <c16:uniqueId val="{00000001-B671-41DD-8358-BACAD0F70BC5}"/>
                </c:ext>
              </c:extLst>
            </c:dLbl>
            <c:dLbl>
              <c:idx val="1"/>
              <c:spPr>
                <a:solidFill>
                  <a:schemeClr val="lt1"/>
                </a:solidFill>
                <a:ln>
                  <a:solidFill>
                    <a:schemeClr val="accent2"/>
                  </a:solidFill>
                </a:ln>
                <a:effectLst/>
              </c:spPr>
              <c:txPr>
                <a:bodyPr rot="0" spcFirstLastPara="1" vertOverflow="clip" horzOverflow="clip" vert="horz" wrap="square" lIns="36576" tIns="18288" rIns="36576" bIns="18288" anchor="ctr" anchorCtr="1">
                  <a:spAutoFit/>
                </a:bodyPr>
                <a:lstStyle/>
                <a:p>
                  <a:pPr>
                    <a:defRPr sz="1000" b="1" i="0" u="none" strike="noStrike" kern="1200" baseline="0">
                      <a:solidFill>
                        <a:schemeClr val="accent2"/>
                      </a:solidFill>
                      <a:latin typeface="+mn-lt"/>
                      <a:ea typeface="+mn-ea"/>
                      <a:cs typeface="+mn-cs"/>
                    </a:defRPr>
                  </a:pPr>
                  <a:endParaRPr lang="fr-FR"/>
                </a:p>
              </c:txPr>
              <c:dLblPos val="outEnd"/>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roundRect">
                      <a:avLst/>
                    </a:prstGeom>
                    <a:noFill/>
                    <a:ln>
                      <a:noFill/>
                    </a:ln>
                  </c15:spPr>
                </c:ext>
                <c:ext xmlns:c16="http://schemas.microsoft.com/office/drawing/2014/chart" uri="{C3380CC4-5D6E-409C-BE32-E72D297353CC}">
                  <c16:uniqueId val="{00000003-B671-41DD-8358-BACAD0F70BC5}"/>
                </c:ext>
              </c:extLst>
            </c:dLbl>
            <c:dLbl>
              <c:idx val="2"/>
              <c:spPr>
                <a:solidFill>
                  <a:schemeClr val="lt1"/>
                </a:solidFill>
                <a:ln>
                  <a:solidFill>
                    <a:schemeClr val="accent3"/>
                  </a:solidFill>
                </a:ln>
                <a:effectLst/>
              </c:spPr>
              <c:txPr>
                <a:bodyPr rot="0" spcFirstLastPara="1" vertOverflow="clip" horzOverflow="clip" vert="horz" wrap="square" lIns="36576" tIns="18288" rIns="36576" bIns="18288" anchor="ctr" anchorCtr="1">
                  <a:spAutoFit/>
                </a:bodyPr>
                <a:lstStyle/>
                <a:p>
                  <a:pPr>
                    <a:defRPr sz="1000" b="1" i="0" u="none" strike="noStrike" kern="1200" baseline="0">
                      <a:solidFill>
                        <a:schemeClr val="accent3"/>
                      </a:solidFill>
                      <a:latin typeface="+mn-lt"/>
                      <a:ea typeface="+mn-ea"/>
                      <a:cs typeface="+mn-cs"/>
                    </a:defRPr>
                  </a:pPr>
                  <a:endParaRPr lang="fr-FR"/>
                </a:p>
              </c:txPr>
              <c:dLblPos val="outEnd"/>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roundRect">
                      <a:avLst/>
                    </a:prstGeom>
                    <a:noFill/>
                    <a:ln>
                      <a:noFill/>
                    </a:ln>
                  </c15:spPr>
                </c:ext>
                <c:ext xmlns:c16="http://schemas.microsoft.com/office/drawing/2014/chart" uri="{C3380CC4-5D6E-409C-BE32-E72D297353CC}">
                  <c16:uniqueId val="{00000005-B671-41DD-8358-BACAD0F70BC5}"/>
                </c:ext>
              </c:extLst>
            </c:dLbl>
            <c:dLbl>
              <c:idx val="3"/>
              <c:layout>
                <c:manualLayout>
                  <c:x val="-1.2797990609109102E-16"/>
                  <c:y val="4.7101449275362188E-2"/>
                </c:manualLayout>
              </c:layout>
              <c:spPr>
                <a:solidFill>
                  <a:schemeClr val="lt1"/>
                </a:solidFill>
                <a:ln>
                  <a:solidFill>
                    <a:schemeClr val="accent4"/>
                  </a:solidFill>
                </a:ln>
                <a:effectLst/>
              </c:spPr>
              <c:txPr>
                <a:bodyPr rot="0" spcFirstLastPara="1" vertOverflow="clip" horzOverflow="clip" vert="horz" wrap="square" lIns="36576" tIns="18288" rIns="36576" bIns="18288" anchor="ctr" anchorCtr="1">
                  <a:spAutoFit/>
                </a:bodyPr>
                <a:lstStyle/>
                <a:p>
                  <a:pPr>
                    <a:defRPr sz="1000" b="1" i="0" u="none" strike="noStrike" kern="1200" baseline="0">
                      <a:solidFill>
                        <a:schemeClr val="accent4"/>
                      </a:solidFill>
                      <a:latin typeface="+mn-lt"/>
                      <a:ea typeface="+mn-ea"/>
                      <a:cs typeface="+mn-cs"/>
                    </a:defRPr>
                  </a:pPr>
                  <a:endParaRPr lang="fr-FR"/>
                </a:p>
              </c:txPr>
              <c:dLblPos val="bestFit"/>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roundRect">
                      <a:avLst/>
                    </a:prstGeom>
                    <a:noFill/>
                    <a:ln>
                      <a:noFill/>
                    </a:ln>
                  </c15:spPr>
                </c:ext>
                <c:ext xmlns:c16="http://schemas.microsoft.com/office/drawing/2014/chart" uri="{C3380CC4-5D6E-409C-BE32-E72D297353CC}">
                  <c16:uniqueId val="{00000014-220F-436B-B536-8C8751BAA212}"/>
                </c:ext>
              </c:extLst>
            </c:dLbl>
            <c:dLbl>
              <c:idx val="4"/>
              <c:spPr>
                <a:solidFill>
                  <a:schemeClr val="lt1"/>
                </a:solidFill>
                <a:ln>
                  <a:solidFill>
                    <a:schemeClr val="accent5"/>
                  </a:solidFill>
                </a:ln>
                <a:effectLst/>
              </c:spPr>
              <c:txPr>
                <a:bodyPr rot="0" spcFirstLastPara="1" vertOverflow="clip" horzOverflow="clip" vert="horz" wrap="square" lIns="36576" tIns="18288" rIns="36576" bIns="18288" anchor="ctr" anchorCtr="1">
                  <a:spAutoFit/>
                </a:bodyPr>
                <a:lstStyle/>
                <a:p>
                  <a:pPr>
                    <a:defRPr sz="1000" b="1" i="0" u="none" strike="noStrike" kern="1200" baseline="0">
                      <a:solidFill>
                        <a:schemeClr val="accent5"/>
                      </a:solidFill>
                      <a:latin typeface="+mn-lt"/>
                      <a:ea typeface="+mn-ea"/>
                      <a:cs typeface="+mn-cs"/>
                    </a:defRPr>
                  </a:pPr>
                  <a:endParaRPr lang="fr-FR"/>
                </a:p>
              </c:txPr>
              <c:dLblPos val="outEnd"/>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roundRect">
                      <a:avLst/>
                    </a:prstGeom>
                    <a:noFill/>
                    <a:ln>
                      <a:noFill/>
                    </a:ln>
                  </c15:spPr>
                </c:ext>
                <c:ext xmlns:c16="http://schemas.microsoft.com/office/drawing/2014/chart" uri="{C3380CC4-5D6E-409C-BE32-E72D297353CC}">
                  <c16:uniqueId val="{00000009-B671-41DD-8358-BACAD0F70BC5}"/>
                </c:ext>
              </c:extLst>
            </c:dLbl>
            <c:dLbl>
              <c:idx val="5"/>
              <c:spPr>
                <a:solidFill>
                  <a:schemeClr val="lt1"/>
                </a:solidFill>
                <a:ln>
                  <a:solidFill>
                    <a:schemeClr val="accent6"/>
                  </a:solidFill>
                </a:ln>
                <a:effectLst/>
              </c:spPr>
              <c:txPr>
                <a:bodyPr rot="0" spcFirstLastPara="1" vertOverflow="clip" horzOverflow="clip" vert="horz" wrap="square" lIns="36576" tIns="18288" rIns="36576" bIns="18288" anchor="ctr" anchorCtr="1">
                  <a:spAutoFit/>
                </a:bodyPr>
                <a:lstStyle/>
                <a:p>
                  <a:pPr>
                    <a:defRPr sz="1000" b="1" i="0" u="none" strike="noStrike" kern="1200" baseline="0">
                      <a:solidFill>
                        <a:schemeClr val="accent6"/>
                      </a:solidFill>
                      <a:latin typeface="+mn-lt"/>
                      <a:ea typeface="+mn-ea"/>
                      <a:cs typeface="+mn-cs"/>
                    </a:defRPr>
                  </a:pPr>
                  <a:endParaRPr lang="fr-FR"/>
                </a:p>
              </c:txPr>
              <c:dLblPos val="outEnd"/>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roundRect">
                      <a:avLst/>
                    </a:prstGeom>
                    <a:noFill/>
                    <a:ln>
                      <a:noFill/>
                    </a:ln>
                  </c15:spPr>
                </c:ext>
                <c:ext xmlns:c16="http://schemas.microsoft.com/office/drawing/2014/chart" uri="{C3380CC4-5D6E-409C-BE32-E72D297353CC}">
                  <c16:uniqueId val="{0000000B-B671-41DD-8358-BACAD0F70BC5}"/>
                </c:ext>
              </c:extLst>
            </c:dLbl>
            <c:dLbl>
              <c:idx val="6"/>
              <c:spPr>
                <a:solidFill>
                  <a:schemeClr val="lt1"/>
                </a:solidFill>
                <a:ln>
                  <a:solidFill>
                    <a:schemeClr val="accent1">
                      <a:lumMod val="60000"/>
                    </a:schemeClr>
                  </a:solidFill>
                </a:ln>
                <a:effectLst/>
              </c:spPr>
              <c:txPr>
                <a:bodyPr rot="0" spcFirstLastPara="1" vertOverflow="clip" horzOverflow="clip" vert="horz" wrap="square" lIns="36576" tIns="18288" rIns="36576" bIns="18288" anchor="ctr" anchorCtr="1">
                  <a:spAutoFit/>
                </a:bodyPr>
                <a:lstStyle/>
                <a:p>
                  <a:pPr>
                    <a:defRPr sz="1000" b="1" i="0" u="none" strike="noStrike" kern="1200" baseline="0">
                      <a:solidFill>
                        <a:schemeClr val="accent1">
                          <a:lumMod val="60000"/>
                        </a:schemeClr>
                      </a:solidFill>
                      <a:latin typeface="+mn-lt"/>
                      <a:ea typeface="+mn-ea"/>
                      <a:cs typeface="+mn-cs"/>
                    </a:defRPr>
                  </a:pPr>
                  <a:endParaRPr lang="fr-FR"/>
                </a:p>
              </c:txPr>
              <c:dLblPos val="outEnd"/>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roundRect">
                      <a:avLst/>
                    </a:prstGeom>
                    <a:noFill/>
                    <a:ln>
                      <a:noFill/>
                    </a:ln>
                  </c15:spPr>
                </c:ext>
                <c:ext xmlns:c16="http://schemas.microsoft.com/office/drawing/2014/chart" uri="{C3380CC4-5D6E-409C-BE32-E72D297353CC}">
                  <c16:uniqueId val="{0000000D-B671-41DD-8358-BACAD0F70BC5}"/>
                </c:ext>
              </c:extLst>
            </c:dLbl>
            <c:dLbl>
              <c:idx val="7"/>
              <c:spPr>
                <a:solidFill>
                  <a:schemeClr val="lt1"/>
                </a:solidFill>
                <a:ln>
                  <a:solidFill>
                    <a:schemeClr val="accent2">
                      <a:lumMod val="60000"/>
                    </a:schemeClr>
                  </a:solidFill>
                </a:ln>
                <a:effectLst/>
              </c:spPr>
              <c:txPr>
                <a:bodyPr rot="0" spcFirstLastPara="1" vertOverflow="clip" horzOverflow="clip" vert="horz" wrap="square" lIns="36576" tIns="18288" rIns="36576" bIns="18288" anchor="ctr" anchorCtr="1">
                  <a:spAutoFit/>
                </a:bodyPr>
                <a:lstStyle/>
                <a:p>
                  <a:pPr>
                    <a:defRPr sz="1000" b="1" i="0" u="none" strike="noStrike" kern="1200" baseline="0">
                      <a:solidFill>
                        <a:schemeClr val="accent2">
                          <a:lumMod val="60000"/>
                        </a:schemeClr>
                      </a:solidFill>
                      <a:latin typeface="+mn-lt"/>
                      <a:ea typeface="+mn-ea"/>
                      <a:cs typeface="+mn-cs"/>
                    </a:defRPr>
                  </a:pPr>
                  <a:endParaRPr lang="fr-FR"/>
                </a:p>
              </c:txPr>
              <c:dLblPos val="outEnd"/>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roundRect">
                      <a:avLst/>
                    </a:prstGeom>
                    <a:noFill/>
                    <a:ln>
                      <a:noFill/>
                    </a:ln>
                  </c15:spPr>
                </c:ext>
                <c:ext xmlns:c16="http://schemas.microsoft.com/office/drawing/2014/chart" uri="{C3380CC4-5D6E-409C-BE32-E72D297353CC}">
                  <c16:uniqueId val="{0000000F-B671-41DD-8358-BACAD0F70BC5}"/>
                </c:ext>
              </c:extLst>
            </c:dLbl>
            <c:dLbl>
              <c:idx val="8"/>
              <c:spPr>
                <a:solidFill>
                  <a:schemeClr val="lt1"/>
                </a:solidFill>
                <a:ln>
                  <a:solidFill>
                    <a:schemeClr val="accent3">
                      <a:lumMod val="60000"/>
                    </a:schemeClr>
                  </a:solidFill>
                </a:ln>
                <a:effectLst/>
              </c:spPr>
              <c:txPr>
                <a:bodyPr rot="0" spcFirstLastPara="1" vertOverflow="clip" horzOverflow="clip" vert="horz" wrap="square" lIns="36576" tIns="18288" rIns="36576" bIns="18288" anchor="ctr" anchorCtr="1">
                  <a:spAutoFit/>
                </a:bodyPr>
                <a:lstStyle/>
                <a:p>
                  <a:pPr>
                    <a:defRPr sz="1000" b="1" i="0" u="none" strike="noStrike" kern="1200" baseline="0">
                      <a:solidFill>
                        <a:schemeClr val="accent3">
                          <a:lumMod val="60000"/>
                        </a:schemeClr>
                      </a:solidFill>
                      <a:latin typeface="+mn-lt"/>
                      <a:ea typeface="+mn-ea"/>
                      <a:cs typeface="+mn-cs"/>
                    </a:defRPr>
                  </a:pPr>
                  <a:endParaRPr lang="fr-FR"/>
                </a:p>
              </c:txPr>
              <c:dLblPos val="outEnd"/>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roundRect">
                      <a:avLst/>
                    </a:prstGeom>
                    <a:noFill/>
                    <a:ln>
                      <a:noFill/>
                    </a:ln>
                  </c15:spPr>
                </c:ext>
                <c:ext xmlns:c16="http://schemas.microsoft.com/office/drawing/2014/chart" uri="{C3380CC4-5D6E-409C-BE32-E72D297353CC}">
                  <c16:uniqueId val="{00000015-220F-436B-B536-8C8751BAA212}"/>
                </c:ext>
              </c:extLst>
            </c:dLbl>
            <c:dLbl>
              <c:idx val="9"/>
              <c:spPr>
                <a:solidFill>
                  <a:schemeClr val="lt1"/>
                </a:solidFill>
                <a:ln>
                  <a:solidFill>
                    <a:schemeClr val="accent4">
                      <a:lumMod val="60000"/>
                    </a:schemeClr>
                  </a:solidFill>
                </a:ln>
                <a:effectLst/>
              </c:spPr>
              <c:txPr>
                <a:bodyPr rot="0" spcFirstLastPara="1" vertOverflow="clip" horzOverflow="clip" vert="horz" wrap="square" lIns="36576" tIns="18288" rIns="36576" bIns="18288" anchor="ctr" anchorCtr="1">
                  <a:spAutoFit/>
                </a:bodyPr>
                <a:lstStyle/>
                <a:p>
                  <a:pPr>
                    <a:defRPr sz="1000" b="1" i="0" u="none" strike="noStrike" kern="1200" baseline="0">
                      <a:solidFill>
                        <a:schemeClr val="accent4">
                          <a:lumMod val="60000"/>
                        </a:schemeClr>
                      </a:solidFill>
                      <a:latin typeface="+mn-lt"/>
                      <a:ea typeface="+mn-ea"/>
                      <a:cs typeface="+mn-cs"/>
                    </a:defRPr>
                  </a:pPr>
                  <a:endParaRPr lang="fr-FR"/>
                </a:p>
              </c:txPr>
              <c:dLblPos val="outEnd"/>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roundRect">
                      <a:avLst/>
                    </a:prstGeom>
                    <a:noFill/>
                    <a:ln>
                      <a:noFill/>
                    </a:ln>
                  </c15:spPr>
                </c:ext>
                <c:ext xmlns:c16="http://schemas.microsoft.com/office/drawing/2014/chart" uri="{C3380CC4-5D6E-409C-BE32-E72D297353CC}">
                  <c16:uniqueId val="{00000016-220F-436B-B536-8C8751BAA212}"/>
                </c:ext>
              </c:extLst>
            </c:dLbl>
            <c:dLbl>
              <c:idx val="10"/>
              <c:spPr>
                <a:solidFill>
                  <a:schemeClr val="lt1"/>
                </a:solidFill>
                <a:ln>
                  <a:solidFill>
                    <a:schemeClr val="accent5">
                      <a:lumMod val="60000"/>
                    </a:schemeClr>
                  </a:solidFill>
                </a:ln>
                <a:effectLst/>
              </c:spPr>
              <c:txPr>
                <a:bodyPr rot="0" spcFirstLastPara="1" vertOverflow="clip" horzOverflow="clip" vert="horz" wrap="square" lIns="36576" tIns="18288" rIns="36576" bIns="18288" anchor="ctr" anchorCtr="1">
                  <a:spAutoFit/>
                </a:bodyPr>
                <a:lstStyle/>
                <a:p>
                  <a:pPr>
                    <a:defRPr sz="1000" b="1" i="0" u="none" strike="noStrike" kern="1200" baseline="0">
                      <a:solidFill>
                        <a:schemeClr val="accent5">
                          <a:lumMod val="60000"/>
                        </a:schemeClr>
                      </a:solidFill>
                      <a:latin typeface="+mn-lt"/>
                      <a:ea typeface="+mn-ea"/>
                      <a:cs typeface="+mn-cs"/>
                    </a:defRPr>
                  </a:pPr>
                  <a:endParaRPr lang="fr-FR"/>
                </a:p>
              </c:txPr>
              <c:dLblPos val="outEnd"/>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roundRect">
                      <a:avLst/>
                    </a:prstGeom>
                    <a:noFill/>
                    <a:ln>
                      <a:noFill/>
                    </a:ln>
                  </c15:spPr>
                </c:ext>
                <c:ext xmlns:c16="http://schemas.microsoft.com/office/drawing/2014/chart" uri="{C3380CC4-5D6E-409C-BE32-E72D297353CC}">
                  <c16:uniqueId val="{00000017-220F-436B-B536-8C8751BAA212}"/>
                </c:ext>
              </c:extLst>
            </c:dLbl>
            <c:dLbl>
              <c:idx val="11"/>
              <c:spPr>
                <a:solidFill>
                  <a:schemeClr val="lt1"/>
                </a:solidFill>
                <a:ln>
                  <a:solidFill>
                    <a:schemeClr val="accent6">
                      <a:lumMod val="60000"/>
                    </a:schemeClr>
                  </a:solidFill>
                </a:ln>
                <a:effectLst/>
              </c:spPr>
              <c:txPr>
                <a:bodyPr rot="0" spcFirstLastPara="1" vertOverflow="clip" horzOverflow="clip" vert="horz" wrap="square" lIns="36576" tIns="18288" rIns="36576" bIns="18288" anchor="ctr" anchorCtr="1">
                  <a:spAutoFit/>
                </a:bodyPr>
                <a:lstStyle/>
                <a:p>
                  <a:pPr>
                    <a:defRPr sz="1000" b="1" i="0" u="none" strike="noStrike" kern="1200" baseline="0">
                      <a:solidFill>
                        <a:schemeClr val="accent6">
                          <a:lumMod val="60000"/>
                        </a:schemeClr>
                      </a:solidFill>
                      <a:latin typeface="+mn-lt"/>
                      <a:ea typeface="+mn-ea"/>
                      <a:cs typeface="+mn-cs"/>
                    </a:defRPr>
                  </a:pPr>
                  <a:endParaRPr lang="fr-FR"/>
                </a:p>
              </c:txPr>
              <c:dLblPos val="outEnd"/>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roundRect">
                      <a:avLst/>
                    </a:prstGeom>
                    <a:noFill/>
                    <a:ln>
                      <a:noFill/>
                    </a:ln>
                  </c15:spPr>
                </c:ext>
                <c:ext xmlns:c16="http://schemas.microsoft.com/office/drawing/2014/chart" uri="{C3380CC4-5D6E-409C-BE32-E72D297353CC}">
                  <c16:uniqueId val="{00000017-B671-41DD-8358-BACAD0F70BC5}"/>
                </c:ext>
              </c:extLst>
            </c:dLbl>
            <c:dLbl>
              <c:idx val="12"/>
              <c:spPr>
                <a:solidFill>
                  <a:schemeClr val="lt1"/>
                </a:solidFill>
                <a:ln>
                  <a:solidFill>
                    <a:schemeClr val="accent1">
                      <a:lumMod val="80000"/>
                      <a:lumOff val="20000"/>
                    </a:schemeClr>
                  </a:solidFill>
                </a:ln>
                <a:effectLst/>
              </c:spPr>
              <c:txPr>
                <a:bodyPr rot="0" spcFirstLastPara="1" vertOverflow="clip" horzOverflow="clip" vert="horz" wrap="square" lIns="36576" tIns="18288" rIns="36576" bIns="18288" anchor="ctr" anchorCtr="1">
                  <a:spAutoFit/>
                </a:bodyPr>
                <a:lstStyle/>
                <a:p>
                  <a:pPr>
                    <a:defRPr sz="1000" b="1" i="0" u="none" strike="noStrike" kern="1200" baseline="0">
                      <a:solidFill>
                        <a:schemeClr val="accent1">
                          <a:lumMod val="80000"/>
                          <a:lumOff val="20000"/>
                        </a:schemeClr>
                      </a:solidFill>
                      <a:latin typeface="+mn-lt"/>
                      <a:ea typeface="+mn-ea"/>
                      <a:cs typeface="+mn-cs"/>
                    </a:defRPr>
                  </a:pPr>
                  <a:endParaRPr lang="fr-FR"/>
                </a:p>
              </c:txPr>
              <c:dLblPos val="outEnd"/>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roundRect">
                      <a:avLst/>
                    </a:prstGeom>
                    <a:noFill/>
                    <a:ln>
                      <a:noFill/>
                    </a:ln>
                  </c15:spPr>
                </c:ext>
                <c:ext xmlns:c16="http://schemas.microsoft.com/office/drawing/2014/chart" uri="{C3380CC4-5D6E-409C-BE32-E72D297353CC}">
                  <c16:uniqueId val="{00000018-220F-436B-B536-8C8751BAA212}"/>
                </c:ext>
              </c:extLst>
            </c:dLbl>
            <c:dLbl>
              <c:idx val="13"/>
              <c:spPr>
                <a:solidFill>
                  <a:schemeClr val="lt1"/>
                </a:solidFill>
                <a:ln>
                  <a:solidFill>
                    <a:schemeClr val="accent2">
                      <a:lumMod val="80000"/>
                      <a:lumOff val="20000"/>
                    </a:schemeClr>
                  </a:solidFill>
                </a:ln>
                <a:effectLst/>
              </c:spPr>
              <c:txPr>
                <a:bodyPr rot="0" spcFirstLastPara="1" vertOverflow="clip" horzOverflow="clip" vert="horz" wrap="square" lIns="36576" tIns="18288" rIns="36576" bIns="18288" anchor="ctr" anchorCtr="1">
                  <a:spAutoFit/>
                </a:bodyPr>
                <a:lstStyle/>
                <a:p>
                  <a:pPr>
                    <a:defRPr sz="1000" b="1" i="0" u="none" strike="noStrike" kern="1200" baseline="0">
                      <a:solidFill>
                        <a:schemeClr val="accent2">
                          <a:lumMod val="80000"/>
                          <a:lumOff val="20000"/>
                        </a:schemeClr>
                      </a:solidFill>
                      <a:latin typeface="+mn-lt"/>
                      <a:ea typeface="+mn-ea"/>
                      <a:cs typeface="+mn-cs"/>
                    </a:defRPr>
                  </a:pPr>
                  <a:endParaRPr lang="fr-FR"/>
                </a:p>
              </c:txPr>
              <c:dLblPos val="outEnd"/>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roundRect">
                      <a:avLst/>
                    </a:prstGeom>
                    <a:noFill/>
                    <a:ln>
                      <a:noFill/>
                    </a:ln>
                  </c15:spPr>
                </c:ext>
                <c:ext xmlns:c16="http://schemas.microsoft.com/office/drawing/2014/chart" uri="{C3380CC4-5D6E-409C-BE32-E72D297353CC}">
                  <c16:uniqueId val="{0000001B-B671-41DD-8358-BACAD0F70BC5}"/>
                </c:ext>
              </c:extLst>
            </c:dLbl>
            <c:dLbl>
              <c:idx val="14"/>
              <c:tx>
                <c:rich>
                  <a:bodyPr rot="0" spcFirstLastPara="1" vertOverflow="clip" horzOverflow="clip" vert="horz" wrap="square" lIns="36576" tIns="18288" rIns="36576" bIns="18288" anchor="ctr" anchorCtr="1">
                    <a:spAutoFit/>
                  </a:bodyPr>
                  <a:lstStyle/>
                  <a:p>
                    <a:pPr>
                      <a:defRPr sz="1000" b="1" i="0" u="none" strike="noStrike" kern="1200" baseline="0">
                        <a:solidFill>
                          <a:schemeClr val="accent1"/>
                        </a:solidFill>
                        <a:latin typeface="+mn-lt"/>
                        <a:ea typeface="+mn-ea"/>
                        <a:cs typeface="+mn-cs"/>
                      </a:defRPr>
                    </a:pPr>
                    <a:fld id="{8B022213-D739-41D1-ADFB-8004ADA437CB}" type="CATEGORYNAME">
                      <a:rPr lang="en-US"/>
                      <a:pPr>
                        <a:defRPr>
                          <a:solidFill>
                            <a:schemeClr val="accent1"/>
                          </a:solidFill>
                        </a:defRPr>
                      </a:pPr>
                      <a:t>[]</a:t>
                    </a:fld>
                    <a:endParaRPr/>
                  </a:p>
                </c:rich>
              </c:tx>
              <c:spPr>
                <a:solidFill>
                  <a:schemeClr val="lt1"/>
                </a:solidFill>
                <a:ln>
                  <a:solidFill>
                    <a:schemeClr val="accent3">
                      <a:lumMod val="80000"/>
                      <a:lumOff val="20000"/>
                    </a:schemeClr>
                  </a:solidFill>
                </a:ln>
                <a:effectLst/>
              </c:spPr>
              <c:txPr>
                <a:bodyPr rot="0" spcFirstLastPara="1" vertOverflow="clip" horzOverflow="clip" vert="horz" wrap="square" lIns="36576" tIns="18288" rIns="36576" bIns="18288" anchor="ctr" anchorCtr="1">
                  <a:spAutoFit/>
                </a:bodyPr>
                <a:lstStyle/>
                <a:p>
                  <a:pPr>
                    <a:defRPr sz="1000" b="1" i="0" u="none" strike="noStrike" kern="1200" baseline="0">
                      <a:solidFill>
                        <a:schemeClr val="accent1"/>
                      </a:solidFill>
                      <a:latin typeface="+mn-lt"/>
                      <a:ea typeface="+mn-ea"/>
                      <a:cs typeface="+mn-cs"/>
                    </a:defRPr>
                  </a:pPr>
                  <a:endParaRPr lang="fr-FR"/>
                </a:p>
              </c:txPr>
              <c:dLblPos val="outEnd"/>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roundRect">
                      <a:avLst/>
                    </a:prstGeom>
                    <a:noFill/>
                    <a:ln>
                      <a:noFill/>
                    </a:ln>
                  </c15:spPr>
                  <c15:dlblFieldTable/>
                  <c15:showDataLabelsRange val="0"/>
                </c:ext>
                <c:ext xmlns:c16="http://schemas.microsoft.com/office/drawing/2014/chart" uri="{C3380CC4-5D6E-409C-BE32-E72D297353CC}">
                  <c16:uniqueId val="{0000001F-67AC-43FF-96F9-F126BBE05631}"/>
                </c:ext>
              </c:extLst>
            </c:dLbl>
            <c:spPr>
              <a:solidFill>
                <a:sysClr val="window" lastClr="FFFFFF"/>
              </a:solidFill>
              <a:ln>
                <a:solidFill>
                  <a:srgbClr val="701E2B"/>
                </a:solid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oundRect">
                    <a:avLst/>
                  </a:prstGeom>
                  <a:noFill/>
                  <a:ln>
                    <a:noFill/>
                  </a:ln>
                </c15:spPr>
              </c:ext>
            </c:extLst>
          </c:dLbls>
          <c:cat>
            <c:multiLvlStrRef>
              <c:f>(Summary!$B$18:$C$21,Summary!$B$23:$C$32,Summary!$B$40:$C$40)</c:f>
              <c:multiLvlStrCache>
                <c:ptCount val="15"/>
                <c:lvl>
                  <c:pt idx="0">
                    <c:v> -    $ </c:v>
                  </c:pt>
                  <c:pt idx="1">
                    <c:v> -    $ </c:v>
                  </c:pt>
                  <c:pt idx="2">
                    <c:v> -    $ </c:v>
                  </c:pt>
                  <c:pt idx="3">
                    <c:v> -    $ </c:v>
                  </c:pt>
                  <c:pt idx="4">
                    <c:v> -    $ </c:v>
                  </c:pt>
                  <c:pt idx="5">
                    <c:v> -    $ </c:v>
                  </c:pt>
                  <c:pt idx="6">
                    <c:v> -    $ </c:v>
                  </c:pt>
                  <c:pt idx="7">
                    <c:v> -    $ </c:v>
                  </c:pt>
                  <c:pt idx="8">
                    <c:v> -    $ </c:v>
                  </c:pt>
                  <c:pt idx="9">
                    <c:v> -    $ </c:v>
                  </c:pt>
                  <c:pt idx="10">
                    <c:v> -    $ </c:v>
                  </c:pt>
                  <c:pt idx="11">
                    <c:v> -    $ </c:v>
                  </c:pt>
                  <c:pt idx="12">
                    <c:v> -    $ </c:v>
                  </c:pt>
                  <c:pt idx="13">
                    <c:v> -    $ </c:v>
                  </c:pt>
                  <c:pt idx="14">
                    <c:v> -    $ </c:v>
                  </c:pt>
                </c:lvl>
                <c:lvl>
                  <c:pt idx="0">
                    <c:v>Housing</c:v>
                  </c:pt>
                  <c:pt idx="1">
                    <c:v>Transportation</c:v>
                  </c:pt>
                  <c:pt idx="2">
                    <c:v>Fees and Insurance</c:v>
                  </c:pt>
                  <c:pt idx="3">
                    <c:v>Dependent persons</c:v>
                  </c:pt>
                  <c:pt idx="4">
                    <c:v>Nutrition, Food and other expenses</c:v>
                  </c:pt>
                  <c:pt idx="5">
                    <c:v>Clothing</c:v>
                  </c:pt>
                  <c:pt idx="6">
                    <c:v>Recreation / Free time / Hobbies</c:v>
                  </c:pt>
                  <c:pt idx="7">
                    <c:v>School / Studies</c:v>
                  </c:pt>
                  <c:pt idx="8">
                    <c:v>Personal care</c:v>
                  </c:pt>
                  <c:pt idx="9">
                    <c:v>Medical Care</c:v>
                  </c:pt>
                  <c:pt idx="10">
                    <c:v>Pets / Animals</c:v>
                  </c:pt>
                  <c:pt idx="11">
                    <c:v>Gifts and charity</c:v>
                  </c:pt>
                  <c:pt idx="12">
                    <c:v>Freelance / Self-employed workers</c:v>
                  </c:pt>
                  <c:pt idx="13">
                    <c:v>Other variable expenses</c:v>
                  </c:pt>
                  <c:pt idx="14">
                    <c:v>Total debt reimbursement:</c:v>
                  </c:pt>
                </c:lvl>
              </c:multiLvlStrCache>
            </c:multiLvlStrRef>
          </c:cat>
          <c:val>
            <c:numRef>
              <c:f>(Summary!$E$18:$E$21,Summary!$E$23:$E$32,Summary!$E$40)</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1CF7-499B-B066-312301278756}"/>
            </c:ext>
          </c:extLst>
        </c:ser>
        <c:dLbls>
          <c:dLblPos val="outEnd"/>
          <c:showLegendKey val="0"/>
          <c:showVal val="1"/>
          <c:showCatName val="0"/>
          <c:showSerName val="0"/>
          <c:showPercent val="0"/>
          <c:showBubbleSize val="0"/>
          <c:showLeaderLines val="1"/>
        </c:dLbls>
        <c:extLst>
          <c:ext xmlns:c15="http://schemas.microsoft.com/office/drawing/2012/chart" uri="{02D57815-91ED-43cb-92C2-25804820EDAC}">
            <c15:filteredPieSeries>
              <c15:ser>
                <c:idx val="1"/>
                <c:order val="1"/>
                <c:tx>
                  <c:strRef>
                    <c:extLst>
                      <c:ext uri="{02D57815-91ED-43cb-92C2-25804820EDAC}">
                        <c15:formulaRef>
                          <c15:sqref>Summary!$F$7</c15:sqref>
                        </c15:formulaRef>
                      </c:ext>
                    </c:extLst>
                    <c:strCache>
                      <c:ptCount val="1"/>
                      <c:pt idx="0">
                        <c:v>Expenses and debt reimbursement</c:v>
                      </c:pt>
                    </c:strCache>
                  </c:strRef>
                </c:tx>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1-67AC-43FF-96F9-F126BBE05631}"/>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fr-FR"/>
                      </a:p>
                    </c:txPr>
                    <c:dLblPos val="outEnd"/>
                    <c:showLegendKey val="0"/>
                    <c:showVal val="1"/>
                    <c:showCatName val="0"/>
                    <c:showSerName val="0"/>
                    <c:showPercent val="0"/>
                    <c:showBubbleSize val="0"/>
                    <c:extLst>
                      <c:ext xmlns:c16="http://schemas.microsoft.com/office/drawing/2014/chart" uri="{C3380CC4-5D6E-409C-BE32-E72D297353CC}">
                        <c16:uniqueId val="{00000021-67AC-43FF-96F9-F126BBE05631}"/>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multiLvlStrRef>
                    <c:extLst>
                      <c:ext uri="{02D57815-91ED-43cb-92C2-25804820EDAC}">
                        <c15:formulaRef>
                          <c15:sqref>(Summary!$B$18:$C$21,Summary!$B$23:$C$32,Summary!$B$40:$C$40)</c15:sqref>
                        </c15:formulaRef>
                      </c:ext>
                    </c:extLst>
                    <c:multiLvlStrCache>
                      <c:ptCount val="15"/>
                      <c:lvl>
                        <c:pt idx="0">
                          <c:v> -    $ </c:v>
                        </c:pt>
                        <c:pt idx="1">
                          <c:v> -    $ </c:v>
                        </c:pt>
                        <c:pt idx="2">
                          <c:v> -    $ </c:v>
                        </c:pt>
                        <c:pt idx="3">
                          <c:v> -    $ </c:v>
                        </c:pt>
                        <c:pt idx="4">
                          <c:v> -    $ </c:v>
                        </c:pt>
                        <c:pt idx="5">
                          <c:v> -    $ </c:v>
                        </c:pt>
                        <c:pt idx="6">
                          <c:v> -    $ </c:v>
                        </c:pt>
                        <c:pt idx="7">
                          <c:v> -    $ </c:v>
                        </c:pt>
                        <c:pt idx="8">
                          <c:v> -    $ </c:v>
                        </c:pt>
                        <c:pt idx="9">
                          <c:v> -    $ </c:v>
                        </c:pt>
                        <c:pt idx="10">
                          <c:v> -    $ </c:v>
                        </c:pt>
                        <c:pt idx="11">
                          <c:v> -    $ </c:v>
                        </c:pt>
                        <c:pt idx="12">
                          <c:v> -    $ </c:v>
                        </c:pt>
                        <c:pt idx="13">
                          <c:v> -    $ </c:v>
                        </c:pt>
                        <c:pt idx="14">
                          <c:v> -    $ </c:v>
                        </c:pt>
                      </c:lvl>
                      <c:lvl>
                        <c:pt idx="0">
                          <c:v>Housing</c:v>
                        </c:pt>
                        <c:pt idx="1">
                          <c:v>Transportation</c:v>
                        </c:pt>
                        <c:pt idx="2">
                          <c:v>Fees and Insurance</c:v>
                        </c:pt>
                        <c:pt idx="3">
                          <c:v>Dependent persons</c:v>
                        </c:pt>
                        <c:pt idx="4">
                          <c:v>Nutrition, Food and other expenses</c:v>
                        </c:pt>
                        <c:pt idx="5">
                          <c:v>Clothing</c:v>
                        </c:pt>
                        <c:pt idx="6">
                          <c:v>Recreation / Free time / Hobbies</c:v>
                        </c:pt>
                        <c:pt idx="7">
                          <c:v>School / Studies</c:v>
                        </c:pt>
                        <c:pt idx="8">
                          <c:v>Personal care</c:v>
                        </c:pt>
                        <c:pt idx="9">
                          <c:v>Medical Care</c:v>
                        </c:pt>
                        <c:pt idx="10">
                          <c:v>Pets / Animals</c:v>
                        </c:pt>
                        <c:pt idx="11">
                          <c:v>Gifts and charity</c:v>
                        </c:pt>
                        <c:pt idx="12">
                          <c:v>Freelance / Self-employed workers</c:v>
                        </c:pt>
                        <c:pt idx="13">
                          <c:v>Other variable expenses</c:v>
                        </c:pt>
                        <c:pt idx="14">
                          <c:v>Total debt reimbursement:</c:v>
                        </c:pt>
                      </c:lvl>
                    </c:multiLvlStrCache>
                  </c:multiLvlStrRef>
                </c:cat>
                <c:val>
                  <c:numRef>
                    <c:extLst>
                      <c:ext uri="{02D57815-91ED-43cb-92C2-25804820EDAC}">
                        <c15:formulaRef>
                          <c15:sqref>Summary!$F$8</c15:sqref>
                        </c15:formulaRef>
                      </c:ext>
                    </c:extLst>
                    <c:numCache>
                      <c:formatCode>[$$]#,##0.00</c:formatCode>
                      <c:ptCount val="1"/>
                      <c:pt idx="0">
                        <c:v>0</c:v>
                      </c:pt>
                    </c:numCache>
                  </c:numRef>
                </c:val>
                <c:extLst>
                  <c:ext xmlns:c16="http://schemas.microsoft.com/office/drawing/2014/chart" uri="{C3380CC4-5D6E-409C-BE32-E72D297353CC}">
                    <c16:uniqueId val="{00000020-67AC-43FF-96F9-F126BBE05631}"/>
                  </c:ext>
                </c:extLst>
              </c15:ser>
            </c15:filteredPieSeries>
          </c:ext>
        </c:extLst>
      </c:pie3D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259080</xdr:colOff>
      <xdr:row>0</xdr:row>
      <xdr:rowOff>53340</xdr:rowOff>
    </xdr:from>
    <xdr:to>
      <xdr:col>15</xdr:col>
      <xdr:colOff>624840</xdr:colOff>
      <xdr:row>2</xdr:row>
      <xdr:rowOff>133350</xdr:rowOff>
    </xdr:to>
    <xdr:sp macro="" textlink="">
      <xdr:nvSpPr>
        <xdr:cNvPr id="3" name="Rectangle : coins arrondis 2">
          <a:extLst>
            <a:ext uri="{FF2B5EF4-FFF2-40B4-BE49-F238E27FC236}">
              <a16:creationId xmlns:a16="http://schemas.microsoft.com/office/drawing/2014/main" id="{60DB39C1-CEF2-411A-A7B1-B109850F9F4B}"/>
            </a:ext>
          </a:extLst>
        </xdr:cNvPr>
        <xdr:cNvSpPr/>
      </xdr:nvSpPr>
      <xdr:spPr>
        <a:xfrm>
          <a:off x="259080" y="53340"/>
          <a:ext cx="12138660" cy="1162050"/>
        </a:xfrm>
        <a:prstGeom prst="roundRect">
          <a:avLst/>
        </a:prstGeom>
        <a:ln>
          <a:solidFill>
            <a:schemeClr val="accent1"/>
          </a:solidFill>
        </a:ln>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ctr"/>
        <a:lstStyle/>
        <a:p>
          <a:pPr algn="l"/>
          <a:r>
            <a:rPr lang="fr-CA" sz="4800">
              <a:latin typeface="Raleway" pitchFamily="2" charset="0"/>
            </a:rPr>
            <a:t>Instructions</a:t>
          </a:r>
        </a:p>
      </xdr:txBody>
    </xdr:sp>
    <xdr:clientData/>
  </xdr:twoCellAnchor>
  <xdr:twoCellAnchor>
    <xdr:from>
      <xdr:col>0</xdr:col>
      <xdr:colOff>259080</xdr:colOff>
      <xdr:row>3</xdr:row>
      <xdr:rowOff>68580</xdr:rowOff>
    </xdr:from>
    <xdr:to>
      <xdr:col>15</xdr:col>
      <xdr:colOff>739140</xdr:colOff>
      <xdr:row>38</xdr:row>
      <xdr:rowOff>45720</xdr:rowOff>
    </xdr:to>
    <xdr:sp macro="" textlink="">
      <xdr:nvSpPr>
        <xdr:cNvPr id="4" name="Rectangle : coins arrondis 3">
          <a:extLst>
            <a:ext uri="{FF2B5EF4-FFF2-40B4-BE49-F238E27FC236}">
              <a16:creationId xmlns:a16="http://schemas.microsoft.com/office/drawing/2014/main" id="{32968441-E009-7F3C-0047-CCD28F245983}"/>
            </a:ext>
          </a:extLst>
        </xdr:cNvPr>
        <xdr:cNvSpPr/>
      </xdr:nvSpPr>
      <xdr:spPr>
        <a:xfrm>
          <a:off x="259080" y="1318260"/>
          <a:ext cx="12252960" cy="5844540"/>
        </a:xfrm>
        <a:prstGeom prst="roundRect">
          <a:avLst/>
        </a:prstGeom>
        <a:solidFill>
          <a:schemeClr val="accent5"/>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fr-CA" sz="2400">
              <a:solidFill>
                <a:schemeClr val="tx2"/>
              </a:solidFill>
              <a:effectLst/>
              <a:latin typeface="Raleway" pitchFamily="2" charset="0"/>
              <a:ea typeface="+mn-ea"/>
              <a:cs typeface="+mn-cs"/>
            </a:rPr>
            <a:t>Some useful information to help you complete your budget grid:</a:t>
          </a:r>
          <a:endParaRPr lang="fr-CA" sz="1100" baseline="0">
            <a:solidFill>
              <a:schemeClr val="tx2"/>
            </a:solidFill>
            <a:effectLst/>
            <a:latin typeface="Raleway" pitchFamily="2" charset="0"/>
            <a:ea typeface="+mn-ea"/>
            <a:cs typeface="+mn-cs"/>
          </a:endParaRPr>
        </a:p>
        <a:p>
          <a:r>
            <a:rPr lang="fr-CA" sz="1200" baseline="0">
              <a:solidFill>
                <a:schemeClr val="tx2"/>
              </a:solidFill>
              <a:effectLst/>
              <a:latin typeface="Raleway" pitchFamily="2" charset="0"/>
              <a:ea typeface="+mn-ea"/>
              <a:cs typeface="+mn-cs"/>
            </a:rPr>
            <a:t>Start by filling in the tabs in the following order:</a:t>
          </a:r>
        </a:p>
        <a:p>
          <a:endParaRPr lang="fr-CA" sz="1200">
            <a:solidFill>
              <a:srgbClr val="DF4545"/>
            </a:solidFill>
            <a:effectLst/>
            <a:latin typeface="Raleway" pitchFamily="2" charset="0"/>
          </a:endParaRPr>
        </a:p>
        <a:p>
          <a:r>
            <a:rPr lang="fr-CA" sz="1200" baseline="0">
              <a:solidFill>
                <a:srgbClr val="DF4545"/>
              </a:solidFill>
              <a:effectLst/>
              <a:latin typeface="Raleway" pitchFamily="2" charset="0"/>
              <a:ea typeface="+mn-ea"/>
              <a:cs typeface="+mn-cs"/>
            </a:rPr>
            <a:t>	</a:t>
          </a:r>
          <a:r>
            <a:rPr lang="fr-CA" sz="1200" b="1" baseline="0">
              <a:solidFill>
                <a:srgbClr val="DF4545"/>
              </a:solidFill>
              <a:effectLst/>
              <a:latin typeface="Raleway" pitchFamily="2" charset="0"/>
              <a:ea typeface="+mn-ea"/>
              <a:cs typeface="+mn-cs"/>
            </a:rPr>
            <a:t>1  Balance sheet</a:t>
          </a:r>
        </a:p>
        <a:p>
          <a:r>
            <a:rPr lang="fr-CA" sz="1200" b="1" baseline="0">
              <a:solidFill>
                <a:srgbClr val="DF4545"/>
              </a:solidFill>
              <a:effectLst/>
              <a:latin typeface="Raleway" pitchFamily="2" charset="0"/>
              <a:ea typeface="+mn-ea"/>
              <a:cs typeface="+mn-cs"/>
            </a:rPr>
            <a:t>	2  Monthly budget</a:t>
          </a:r>
          <a:endParaRPr lang="fr-CA" sz="1200">
            <a:solidFill>
              <a:srgbClr val="DF4545"/>
            </a:solidFill>
            <a:effectLst/>
            <a:latin typeface="Raleway" pitchFamily="2" charset="0"/>
          </a:endParaRPr>
        </a:p>
        <a:p>
          <a:r>
            <a:rPr lang="fr-CA" sz="1200" b="1" baseline="0">
              <a:solidFill>
                <a:srgbClr val="DF4545"/>
              </a:solidFill>
              <a:effectLst/>
              <a:latin typeface="Raleway" pitchFamily="2" charset="0"/>
              <a:ea typeface="+mn-ea"/>
              <a:cs typeface="+mn-cs"/>
            </a:rPr>
            <a:t>	3  Summary </a:t>
          </a:r>
        </a:p>
        <a:p>
          <a:r>
            <a:rPr lang="fr-CA" sz="1200" b="1" baseline="0">
              <a:solidFill>
                <a:srgbClr val="DF4545"/>
              </a:solidFill>
              <a:effectLst/>
              <a:latin typeface="Raleway" pitchFamily="2" charset="0"/>
              <a:ea typeface="+mn-ea"/>
              <a:cs typeface="+mn-cs"/>
            </a:rPr>
            <a:t>	4  Annual budget monitoring </a:t>
          </a:r>
          <a:r>
            <a:rPr lang="fr-CA" sz="1200" b="0" baseline="0">
              <a:solidFill>
                <a:srgbClr val="DF4545"/>
              </a:solidFill>
              <a:effectLst/>
              <a:latin typeface="Raleway" pitchFamily="2" charset="0"/>
              <a:ea typeface="+mn-ea"/>
              <a:cs typeface="+mn-cs"/>
            </a:rPr>
            <a:t>(optional)</a:t>
          </a:r>
        </a:p>
        <a:p>
          <a:r>
            <a:rPr lang="fr-CA" sz="1200" b="0" baseline="0">
              <a:solidFill>
                <a:srgbClr val="DF4545"/>
              </a:solidFill>
              <a:effectLst/>
              <a:latin typeface="Raleway" pitchFamily="2" charset="0"/>
              <a:ea typeface="+mn-ea"/>
              <a:cs typeface="+mn-cs"/>
            </a:rPr>
            <a:t>	</a:t>
          </a:r>
          <a:r>
            <a:rPr lang="fr-CA" sz="1200" b="1" baseline="0">
              <a:solidFill>
                <a:srgbClr val="DF4545"/>
              </a:solidFill>
              <a:effectLst/>
              <a:latin typeface="Raleway" pitchFamily="2" charset="0"/>
              <a:ea typeface="+mn-ea"/>
              <a:cs typeface="+mn-cs"/>
            </a:rPr>
            <a:t>5  House or condo project </a:t>
          </a:r>
          <a:r>
            <a:rPr lang="fr-CA" sz="1200" b="0" baseline="0">
              <a:solidFill>
                <a:srgbClr val="DF4545"/>
              </a:solidFill>
              <a:effectLst/>
              <a:latin typeface="Raleway" pitchFamily="2" charset="0"/>
              <a:ea typeface="+mn-ea"/>
              <a:cs typeface="+mn-cs"/>
            </a:rPr>
            <a:t>(if you have a project in this regard)</a:t>
          </a:r>
        </a:p>
        <a:p>
          <a:endParaRPr lang="fr-CA" sz="1200" baseline="0">
            <a:solidFill>
              <a:schemeClr val="tx2"/>
            </a:solidFill>
            <a:effectLst/>
            <a:latin typeface="Raleway" pitchFamily="2" charset="0"/>
            <a:ea typeface="+mn-ea"/>
            <a:cs typeface="+mn-cs"/>
          </a:endParaRPr>
        </a:p>
        <a:p>
          <a:r>
            <a:rPr lang="fr-CA" sz="1200" baseline="0">
              <a:solidFill>
                <a:schemeClr val="tx2"/>
              </a:solidFill>
              <a:effectLst/>
              <a:latin typeface="Raleway" pitchFamily="2" charset="0"/>
              <a:ea typeface="+mn-ea"/>
              <a:cs typeface="+mn-cs"/>
            </a:rPr>
            <a:t>The “Summary” tab will fill itself in (the Recommendations and Comments sections are completed by a budget advisor).</a:t>
          </a:r>
        </a:p>
        <a:p>
          <a:endParaRPr lang="fr-CA" sz="1200" baseline="0">
            <a:solidFill>
              <a:schemeClr val="tx2"/>
            </a:solidFill>
            <a:effectLst/>
            <a:latin typeface="Raleway" pitchFamily="2" charset="0"/>
            <a:ea typeface="+mn-ea"/>
            <a:cs typeface="+mn-cs"/>
          </a:endParaRPr>
        </a:p>
        <a:p>
          <a:r>
            <a:rPr lang="fr-CA" sz="1200" baseline="0">
              <a:solidFill>
                <a:schemeClr val="tx2"/>
              </a:solidFill>
              <a:effectLst/>
              <a:latin typeface="Raleway" pitchFamily="2" charset="0"/>
              <a:ea typeface="+mn-ea"/>
              <a:cs typeface="+mn-cs"/>
            </a:rPr>
            <a:t>The “Annual Budget monitoring” tab will help you track your budget throughout the year. You can start by changing “enter the month concerned” to the month you want to start with. </a:t>
          </a:r>
        </a:p>
        <a:p>
          <a:endParaRPr lang="fr-CA" sz="1200" b="1" u="sng" baseline="0">
            <a:solidFill>
              <a:schemeClr val="tx2"/>
            </a:solidFill>
            <a:effectLst/>
            <a:latin typeface="Raleway" pitchFamily="2" charset="0"/>
            <a:ea typeface="+mn-ea"/>
            <a:cs typeface="+mn-cs"/>
          </a:endParaRPr>
        </a:p>
        <a:p>
          <a:r>
            <a:rPr lang="fr-CA" sz="1200" b="1" u="sng" baseline="0">
              <a:solidFill>
                <a:schemeClr val="tx2"/>
              </a:solidFill>
              <a:effectLst/>
              <a:latin typeface="Raleway" pitchFamily="2" charset="0"/>
              <a:ea typeface="+mn-ea"/>
              <a:cs typeface="+mn-cs"/>
            </a:rPr>
            <a:t>Tips and Tricks:</a:t>
          </a:r>
          <a:endParaRPr lang="fr-CA" sz="1200">
            <a:solidFill>
              <a:schemeClr val="tx2"/>
            </a:solidFill>
            <a:effectLst/>
            <a:latin typeface="Raleway" pitchFamily="2" charset="0"/>
          </a:endParaRPr>
        </a:p>
        <a:p>
          <a:endParaRPr lang="fr-CA" sz="1200" baseline="0">
            <a:solidFill>
              <a:schemeClr val="tx2"/>
            </a:solidFill>
            <a:effectLst/>
            <a:latin typeface="Raleway" pitchFamily="2" charset="0"/>
            <a:ea typeface="+mn-ea"/>
            <a:cs typeface="+mn-cs"/>
          </a:endParaRPr>
        </a:p>
        <a:p>
          <a:r>
            <a:rPr lang="fr-CA" sz="1200" baseline="0">
              <a:solidFill>
                <a:schemeClr val="tx2"/>
              </a:solidFill>
              <a:effectLst/>
              <a:latin typeface="Raleway" pitchFamily="2" charset="0"/>
              <a:ea typeface="+mn-ea"/>
              <a:cs typeface="+mn-cs"/>
            </a:rPr>
            <a:t>To calculate your weekly expenses, you must multiply by “4.3” because there are two months in the year that have five weeks.  For example, if you spend $100 per week on groceries, you can enter the following formula in the appropriate box: =100*4.3, and the total that will appear is $430 per month.</a:t>
          </a:r>
        </a:p>
        <a:p>
          <a:endParaRPr lang="fr-CA" sz="1200" baseline="0">
            <a:solidFill>
              <a:schemeClr val="tx2"/>
            </a:solidFill>
            <a:effectLst/>
            <a:latin typeface="Raleway" pitchFamily="2" charset="0"/>
            <a:ea typeface="+mn-ea"/>
            <a:cs typeface="+mn-cs"/>
          </a:endParaRPr>
        </a:p>
        <a:p>
          <a:r>
            <a:rPr lang="fr-CA" sz="1200" baseline="0">
              <a:solidFill>
                <a:schemeClr val="tx2"/>
              </a:solidFill>
              <a:effectLst/>
              <a:latin typeface="Raleway" pitchFamily="2" charset="0"/>
              <a:ea typeface="+mn-ea"/>
              <a:cs typeface="+mn-cs"/>
            </a:rPr>
            <a:t>To calculate income received four times a year on a monthly basis, such as the GST credit, you can enter the amount received in parentheses and divide it by 12. For example, if you receive $40 every three months as a GST credit refund, you can enter: = (40*4)/12</a:t>
          </a:r>
        </a:p>
        <a:p>
          <a:endParaRPr lang="fr-CA" sz="1200" baseline="0">
            <a:solidFill>
              <a:schemeClr val="tx2"/>
            </a:solidFill>
            <a:effectLst/>
            <a:latin typeface="Raleway" pitchFamily="2" charset="0"/>
            <a:ea typeface="+mn-ea"/>
            <a:cs typeface="+mn-cs"/>
          </a:endParaRPr>
        </a:p>
        <a:p>
          <a:r>
            <a:rPr lang="fr-CA" sz="1200" baseline="0">
              <a:solidFill>
                <a:schemeClr val="tx2"/>
              </a:solidFill>
              <a:effectLst/>
              <a:latin typeface="Raleway" pitchFamily="2" charset="0"/>
              <a:ea typeface="+mn-ea"/>
              <a:cs typeface="+mn-cs"/>
            </a:rPr>
            <a:t>In the “Monthly Budget” tab, you will notice that there are yellow boxes. These relate to “occasional expenses,” which are expenses that can occur over a one-year period but which are neither weekly nor monthly. </a:t>
          </a:r>
        </a:p>
        <a:p>
          <a:r>
            <a:rPr lang="fr-CA" sz="1200" baseline="0">
              <a:solidFill>
                <a:schemeClr val="tx2"/>
              </a:solidFill>
              <a:effectLst/>
              <a:latin typeface="Raleway" pitchFamily="2" charset="0"/>
              <a:ea typeface="+mn-ea"/>
              <a:cs typeface="+mn-cs"/>
            </a:rPr>
            <a:t>To ensure that you don't forget them, we suggest that you enter the result of the following formula: = total expense / 12 months. This ensures that your budget includes these unavoidable expenses, such as Christmas parties, birthdays, or license plate renewals.  For example, if you usually pay $230 to renew your license plates, you can enter = 230/12. This will tell you how much you need to set aside each month for the annual payment you have to make. </a:t>
          </a:r>
          <a:endParaRPr lang="fr-CA" sz="1100" baseline="0">
            <a:solidFill>
              <a:schemeClr val="tx2"/>
            </a:solidFill>
            <a:effectLst/>
            <a:latin typeface="Raleway" pitchFamily="2" charset="0"/>
            <a:ea typeface="+mn-ea"/>
            <a:cs typeface="+mn-cs"/>
          </a:endParaRPr>
        </a:p>
        <a:p>
          <a:pPr algn="l"/>
          <a:endParaRPr lang="fr-CA" sz="1100">
            <a:solidFill>
              <a:schemeClr val="tx2"/>
            </a:solidFill>
            <a:latin typeface="Raleway" pitchFamily="2" charset="0"/>
          </a:endParaRPr>
        </a:p>
      </xdr:txBody>
    </xdr:sp>
    <xdr:clientData/>
  </xdr:twoCellAnchor>
  <xdr:twoCellAnchor editAs="oneCell">
    <xdr:from>
      <xdr:col>13</xdr:col>
      <xdr:colOff>472440</xdr:colOff>
      <xdr:row>0</xdr:row>
      <xdr:rowOff>83820</xdr:rowOff>
    </xdr:from>
    <xdr:to>
      <xdr:col>15</xdr:col>
      <xdr:colOff>327236</xdr:colOff>
      <xdr:row>2</xdr:row>
      <xdr:rowOff>148990</xdr:rowOff>
    </xdr:to>
    <xdr:pic>
      <xdr:nvPicPr>
        <xdr:cNvPr id="5" name="Image 4">
          <a:extLst>
            <a:ext uri="{FF2B5EF4-FFF2-40B4-BE49-F238E27FC236}">
              <a16:creationId xmlns:a16="http://schemas.microsoft.com/office/drawing/2014/main" id="{C2F4AC84-05D1-4170-81FF-122971BC02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75620" y="83820"/>
          <a:ext cx="1424516" cy="1147210"/>
        </a:xfrm>
        <a:prstGeom prst="rect">
          <a:avLst/>
        </a:prstGeom>
      </xdr:spPr>
    </xdr:pic>
    <xdr:clientData/>
  </xdr:twoCellAnchor>
  <xdr:twoCellAnchor>
    <xdr:from>
      <xdr:col>0</xdr:col>
      <xdr:colOff>213360</xdr:colOff>
      <xdr:row>38</xdr:row>
      <xdr:rowOff>129540</xdr:rowOff>
    </xdr:from>
    <xdr:to>
      <xdr:col>15</xdr:col>
      <xdr:colOff>769620</xdr:colOff>
      <xdr:row>47</xdr:row>
      <xdr:rowOff>38100</xdr:rowOff>
    </xdr:to>
    <xdr:sp macro="" textlink="">
      <xdr:nvSpPr>
        <xdr:cNvPr id="8" name="Rectangle : coins arrondis 7">
          <a:extLst>
            <a:ext uri="{FF2B5EF4-FFF2-40B4-BE49-F238E27FC236}">
              <a16:creationId xmlns:a16="http://schemas.microsoft.com/office/drawing/2014/main" id="{1088F4DC-B566-999B-5872-92D8F9946466}"/>
            </a:ext>
          </a:extLst>
        </xdr:cNvPr>
        <xdr:cNvSpPr/>
      </xdr:nvSpPr>
      <xdr:spPr>
        <a:xfrm>
          <a:off x="213360" y="7246620"/>
          <a:ext cx="12329160" cy="1417320"/>
        </a:xfrm>
        <a:prstGeom prst="roundRect">
          <a:avLst/>
        </a:prstGeom>
        <a:solidFill>
          <a:schemeClr val="accent4"/>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fr-CA" sz="1200" baseline="0">
              <a:solidFill>
                <a:schemeClr val="accent1"/>
              </a:solidFill>
              <a:effectLst/>
              <a:latin typeface="Raleway" pitchFamily="2" charset="0"/>
              <a:ea typeface="+mn-ea"/>
              <a:cs typeface="+mn-cs"/>
            </a:rPr>
            <a:t>Do you have questions? Need help creating your budget? Do not hesitate to contact Option consommateurs. A budget advisor will answer your questions and, if you wish, offer you a free budget consultation. </a:t>
          </a:r>
          <a:r>
            <a:rPr lang="fr-CA" sz="1200" b="1" baseline="0">
              <a:solidFill>
                <a:schemeClr val="lt1"/>
              </a:solidFill>
              <a:effectLst/>
              <a:latin typeface="Raleway" pitchFamily="2" charset="0"/>
              <a:ea typeface="+mn-ea"/>
              <a:cs typeface="+mn-cs"/>
            </a:rPr>
            <a:t>                              </a:t>
          </a:r>
        </a:p>
        <a:p>
          <a:r>
            <a:rPr lang="fr-CA" sz="1200" b="1" baseline="0">
              <a:solidFill>
                <a:schemeClr val="lt1"/>
              </a:solidFill>
              <a:effectLst/>
              <a:latin typeface="Raleway" pitchFamily="2" charset="0"/>
              <a:ea typeface="+mn-ea"/>
              <a:cs typeface="+mn-cs"/>
            </a:rPr>
            <a:t>				</a:t>
          </a:r>
          <a:r>
            <a:rPr lang="fr-CA" sz="1200" b="1" baseline="0">
              <a:solidFill>
                <a:schemeClr val="accent1"/>
              </a:solidFill>
              <a:effectLst/>
              <a:latin typeface="Raleway" pitchFamily="2" charset="0"/>
              <a:ea typeface="+mn-ea"/>
              <a:cs typeface="+mn-cs"/>
            </a:rPr>
            <a:t> To contact us:	</a:t>
          </a:r>
          <a:r>
            <a:rPr lang="fr-CA" sz="1400" b="1" baseline="0">
              <a:solidFill>
                <a:schemeClr val="accent2"/>
              </a:solidFill>
              <a:effectLst/>
              <a:latin typeface="Raleway" pitchFamily="2" charset="0"/>
              <a:ea typeface="+mn-ea"/>
              <a:cs typeface="+mn-cs"/>
            </a:rPr>
            <a:t>Option consommateurs</a:t>
          </a:r>
          <a:endParaRPr lang="fr-CA" sz="1400">
            <a:solidFill>
              <a:schemeClr val="accent2"/>
            </a:solidFill>
            <a:effectLst/>
            <a:latin typeface="Raleway" pitchFamily="2" charset="0"/>
          </a:endParaRPr>
        </a:p>
        <a:p>
          <a:r>
            <a:rPr lang="fr-CA" sz="1200" baseline="0">
              <a:solidFill>
                <a:schemeClr val="accent1"/>
              </a:solidFill>
              <a:effectLst/>
              <a:latin typeface="Raleway" pitchFamily="2" charset="0"/>
              <a:ea typeface="+mn-ea"/>
              <a:cs typeface="+mn-cs"/>
            </a:rPr>
            <a:t>						514 598-7288</a:t>
          </a:r>
          <a:endParaRPr lang="fr-CA" sz="1200">
            <a:solidFill>
              <a:schemeClr val="accent1"/>
            </a:solidFill>
            <a:effectLst/>
            <a:latin typeface="Raleway" pitchFamily="2" charset="0"/>
          </a:endParaRPr>
        </a:p>
        <a:p>
          <a:r>
            <a:rPr lang="fr-CA" sz="1200" baseline="0">
              <a:solidFill>
                <a:schemeClr val="accent1"/>
              </a:solidFill>
              <a:effectLst/>
              <a:latin typeface="Raleway" pitchFamily="2" charset="0"/>
              <a:ea typeface="+mn-ea"/>
              <a:cs typeface="+mn-cs"/>
            </a:rPr>
            <a:t>						info@option-consommateurs.org </a:t>
          </a:r>
          <a:endParaRPr lang="fr-CA" sz="1200">
            <a:solidFill>
              <a:schemeClr val="accent1"/>
            </a:solidFill>
            <a:effectLst/>
            <a:latin typeface="Raleway" pitchFamily="2" charset="0"/>
          </a:endParaRPr>
        </a:p>
        <a:p>
          <a:pPr algn="l"/>
          <a:endParaRPr lang="fr-CA" sz="1200">
            <a:latin typeface="Raleway" pitchFamily="2"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1165860</xdr:colOff>
          <xdr:row>16</xdr:row>
          <xdr:rowOff>137160</xdr:rowOff>
        </xdr:from>
        <xdr:to>
          <xdr:col>3</xdr:col>
          <xdr:colOff>0</xdr:colOff>
          <xdr:row>18</xdr:row>
          <xdr:rowOff>60960</xdr:rowOff>
        </xdr:to>
        <xdr:sp macro="" textlink="">
          <xdr:nvSpPr>
            <xdr:cNvPr id="11275" name="Check Box 11" descr="première rencontre" hidden="1">
              <a:extLst>
                <a:ext uri="{63B3BB69-23CF-44E3-9099-C40C66FF867C}">
                  <a14:compatExt spid="_x0000_s11275"/>
                </a:ext>
                <a:ext uri="{FF2B5EF4-FFF2-40B4-BE49-F238E27FC236}">
                  <a16:creationId xmlns:a16="http://schemas.microsoft.com/office/drawing/2014/main" id="{00000000-0008-0000-01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80" mc:Ignorable="a14" a14:legacySpreadsheetColorIndex="3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1165860</xdr:colOff>
          <xdr:row>17</xdr:row>
          <xdr:rowOff>137160</xdr:rowOff>
        </xdr:from>
        <xdr:to>
          <xdr:col>3</xdr:col>
          <xdr:colOff>0</xdr:colOff>
          <xdr:row>19</xdr:row>
          <xdr:rowOff>60960</xdr:rowOff>
        </xdr:to>
        <xdr:sp macro="" textlink="">
          <xdr:nvSpPr>
            <xdr:cNvPr id="11276" name="Check Box 12" descr="rencontre de suivi" hidden="1">
              <a:extLst>
                <a:ext uri="{63B3BB69-23CF-44E3-9099-C40C66FF867C}">
                  <a14:compatExt spid="_x0000_s11276"/>
                </a:ext>
                <a:ext uri="{FF2B5EF4-FFF2-40B4-BE49-F238E27FC236}">
                  <a16:creationId xmlns:a16="http://schemas.microsoft.com/office/drawing/2014/main" id="{00000000-0008-0000-0100-00000C2C0000}"/>
                </a:ext>
              </a:extLst>
            </xdr:cNvPr>
            <xdr:cNvSpPr/>
          </xdr:nvSpPr>
          <xdr:spPr bwMode="auto">
            <a:xfrm>
              <a:off x="0" y="0"/>
              <a:ext cx="0" cy="0"/>
            </a:xfrm>
            <a:prstGeom prst="rect">
              <a:avLst/>
            </a:prstGeom>
            <a:noFill/>
            <a:ln>
              <a:noFill/>
            </a:ln>
            <a:extLst>
              <a:ext uri="{909E8E84-426E-40DD-AFC4-6F175D3DCCD1}">
                <a14:hiddenFill>
                  <a:solidFill>
                    <a:srgbClr val="000080" mc:Ignorable="a14" a14:legacySpreadsheetColorIndex="3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15240</xdr:colOff>
      <xdr:row>16</xdr:row>
      <xdr:rowOff>22860</xdr:rowOff>
    </xdr:from>
    <xdr:to>
      <xdr:col>10</xdr:col>
      <xdr:colOff>1623060</xdr:colOff>
      <xdr:row>18</xdr:row>
      <xdr:rowOff>205740</xdr:rowOff>
    </xdr:to>
    <xdr:sp macro="" textlink="">
      <xdr:nvSpPr>
        <xdr:cNvPr id="13" name="ZoneTexte 12">
          <a:extLst>
            <a:ext uri="{FF2B5EF4-FFF2-40B4-BE49-F238E27FC236}">
              <a16:creationId xmlns:a16="http://schemas.microsoft.com/office/drawing/2014/main" id="{D8BCF75C-C2C2-40B8-AFBA-46F31C8A253C}"/>
            </a:ext>
          </a:extLst>
        </xdr:cNvPr>
        <xdr:cNvSpPr txBox="1"/>
      </xdr:nvSpPr>
      <xdr:spPr>
        <a:xfrm>
          <a:off x="6080760" y="4945380"/>
          <a:ext cx="7421880" cy="655320"/>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000">
            <a:latin typeface="Microsoft JhengHei UI" panose="020B0604030504040204" pitchFamily="34" charset="-120"/>
            <a:ea typeface="Microsoft JhengHei UI" panose="020B0604030504040204" pitchFamily="34" charset="-120"/>
          </a:endParaRPr>
        </a:p>
      </xdr:txBody>
    </xdr:sp>
    <xdr:clientData/>
  </xdr:twoCellAnchor>
  <xdr:twoCellAnchor>
    <xdr:from>
      <xdr:col>1</xdr:col>
      <xdr:colOff>0</xdr:colOff>
      <xdr:row>0</xdr:row>
      <xdr:rowOff>0</xdr:rowOff>
    </xdr:from>
    <xdr:to>
      <xdr:col>10</xdr:col>
      <xdr:colOff>1607820</xdr:colOff>
      <xdr:row>1</xdr:row>
      <xdr:rowOff>231140</xdr:rowOff>
    </xdr:to>
    <xdr:sp macro="" textlink="">
      <xdr:nvSpPr>
        <xdr:cNvPr id="14" name="Rectangle : coins arrondis 13">
          <a:extLst>
            <a:ext uri="{FF2B5EF4-FFF2-40B4-BE49-F238E27FC236}">
              <a16:creationId xmlns:a16="http://schemas.microsoft.com/office/drawing/2014/main" id="{387284CF-BCBA-4BC0-B616-7F271CDD6894}"/>
            </a:ext>
          </a:extLst>
        </xdr:cNvPr>
        <xdr:cNvSpPr/>
      </xdr:nvSpPr>
      <xdr:spPr>
        <a:xfrm>
          <a:off x="457200" y="0"/>
          <a:ext cx="13030200" cy="1168400"/>
        </a:xfrm>
        <a:prstGeom prst="roundRect">
          <a:avLst/>
        </a:prstGeom>
        <a:solidFill>
          <a:schemeClr val="accent1"/>
        </a:solidFill>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ctr"/>
        <a:lstStyle/>
        <a:p>
          <a:pPr algn="l"/>
          <a:r>
            <a:rPr lang="fr-CA" sz="4800">
              <a:latin typeface="Raleway" pitchFamily="2" charset="0"/>
            </a:rPr>
            <a:t>General information:</a:t>
          </a:r>
        </a:p>
      </xdr:txBody>
    </xdr:sp>
    <xdr:clientData/>
  </xdr:twoCellAnchor>
  <xdr:twoCellAnchor editAs="oneCell">
    <xdr:from>
      <xdr:col>10</xdr:col>
      <xdr:colOff>30480</xdr:colOff>
      <xdr:row>0</xdr:row>
      <xdr:rowOff>0</xdr:rowOff>
    </xdr:from>
    <xdr:to>
      <xdr:col>10</xdr:col>
      <xdr:colOff>1454996</xdr:colOff>
      <xdr:row>1</xdr:row>
      <xdr:rowOff>209950</xdr:rowOff>
    </xdr:to>
    <xdr:pic>
      <xdr:nvPicPr>
        <xdr:cNvPr id="15" name="Image 14">
          <a:extLst>
            <a:ext uri="{FF2B5EF4-FFF2-40B4-BE49-F238E27FC236}">
              <a16:creationId xmlns:a16="http://schemas.microsoft.com/office/drawing/2014/main" id="{46B72F8C-1ABD-4A6D-87B5-8B9B2A9751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10060" y="0"/>
          <a:ext cx="1424516" cy="11472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0</xdr:row>
      <xdr:rowOff>28575</xdr:rowOff>
    </xdr:from>
    <xdr:to>
      <xdr:col>9</xdr:col>
      <xdr:colOff>2857500</xdr:colOff>
      <xdr:row>0</xdr:row>
      <xdr:rowOff>1190625</xdr:rowOff>
    </xdr:to>
    <xdr:sp macro="" textlink="">
      <xdr:nvSpPr>
        <xdr:cNvPr id="4" name="Rectangle : coins arrondis 3">
          <a:extLst>
            <a:ext uri="{FF2B5EF4-FFF2-40B4-BE49-F238E27FC236}">
              <a16:creationId xmlns:a16="http://schemas.microsoft.com/office/drawing/2014/main" id="{A047FB71-2037-D91C-35C7-64DED2F03243}"/>
            </a:ext>
          </a:extLst>
        </xdr:cNvPr>
        <xdr:cNvSpPr/>
      </xdr:nvSpPr>
      <xdr:spPr>
        <a:xfrm>
          <a:off x="19050" y="28575"/>
          <a:ext cx="15426690" cy="1162050"/>
        </a:xfrm>
        <a:prstGeom prst="round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ctr"/>
        <a:lstStyle/>
        <a:p>
          <a:pPr algn="l"/>
          <a:r>
            <a:rPr lang="fr-CA" sz="4800">
              <a:latin typeface="Raleway" pitchFamily="2" charset="0"/>
            </a:rPr>
            <a:t>Balance sheet</a:t>
          </a:r>
        </a:p>
      </xdr:txBody>
    </xdr:sp>
    <xdr:clientData/>
  </xdr:twoCellAnchor>
  <xdr:twoCellAnchor editAs="oneCell">
    <xdr:from>
      <xdr:col>9</xdr:col>
      <xdr:colOff>502074</xdr:colOff>
      <xdr:row>0</xdr:row>
      <xdr:rowOff>88900</xdr:rowOff>
    </xdr:from>
    <xdr:to>
      <xdr:col>9</xdr:col>
      <xdr:colOff>1926590</xdr:colOff>
      <xdr:row>1</xdr:row>
      <xdr:rowOff>16910</xdr:rowOff>
    </xdr:to>
    <xdr:pic>
      <xdr:nvPicPr>
        <xdr:cNvPr id="3" name="Image 2">
          <a:extLst>
            <a:ext uri="{FF2B5EF4-FFF2-40B4-BE49-F238E27FC236}">
              <a16:creationId xmlns:a16="http://schemas.microsoft.com/office/drawing/2014/main" id="{BCC34BD1-BA3B-41DD-9175-CE2BDD7500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14874" y="88900"/>
          <a:ext cx="1424516" cy="1147210"/>
        </a:xfrm>
        <a:prstGeom prst="rect">
          <a:avLst/>
        </a:prstGeom>
      </xdr:spPr>
    </xdr:pic>
    <xdr:clientData/>
  </xdr:twoCellAnchor>
  <xdr:twoCellAnchor>
    <xdr:from>
      <xdr:col>10</xdr:col>
      <xdr:colOff>1165860</xdr:colOff>
      <xdr:row>47</xdr:row>
      <xdr:rowOff>38100</xdr:rowOff>
    </xdr:from>
    <xdr:to>
      <xdr:col>12</xdr:col>
      <xdr:colOff>989753</xdr:colOff>
      <xdr:row>56</xdr:row>
      <xdr:rowOff>33867</xdr:rowOff>
    </xdr:to>
    <xdr:sp macro="" textlink="">
      <xdr:nvSpPr>
        <xdr:cNvPr id="2" name="Bulle narrative : rectangle à coins arrondis 1">
          <a:extLst>
            <a:ext uri="{FF2B5EF4-FFF2-40B4-BE49-F238E27FC236}">
              <a16:creationId xmlns:a16="http://schemas.microsoft.com/office/drawing/2014/main" id="{3D10E57D-8F54-40DB-A78C-538928D7DBE4}"/>
            </a:ext>
          </a:extLst>
        </xdr:cNvPr>
        <xdr:cNvSpPr/>
      </xdr:nvSpPr>
      <xdr:spPr>
        <a:xfrm>
          <a:off x="16779240" y="13571220"/>
          <a:ext cx="3786293" cy="2571327"/>
        </a:xfrm>
        <a:prstGeom prst="wedgeRoundRectCallout">
          <a:avLst>
            <a:gd name="adj1" fmla="val -93471"/>
            <a:gd name="adj2" fmla="val 26842"/>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fr-CA" sz="1400" kern="1200"/>
            <a:t>"Net worth" is the term used to describe the result of the following calculation: Assets minus (-) debt.</a:t>
          </a:r>
        </a:p>
        <a:p>
          <a:pPr algn="l"/>
          <a:r>
            <a:rPr lang="fr-CA" sz="1400" kern="1200"/>
            <a:t>It can also be considered your </a:t>
          </a:r>
          <a:r>
            <a:rPr lang="fr-CA" sz="1400" b="1" kern="1200"/>
            <a:t>accumulated wealth</a:t>
          </a:r>
          <a:r>
            <a:rPr lang="fr-CA" sz="1400" kern="1200"/>
            <a:t>! It is what contributes to your long-term financial security. While budgeting helps you better manage your short-term financial security for the coming months or year, </a:t>
          </a:r>
          <a:endParaRPr lang="fr-CA" sz="1400" kern="1200" baseline="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50800</xdr:colOff>
      <xdr:row>0</xdr:row>
      <xdr:rowOff>0</xdr:rowOff>
    </xdr:from>
    <xdr:to>
      <xdr:col>4</xdr:col>
      <xdr:colOff>1181100</xdr:colOff>
      <xdr:row>2</xdr:row>
      <xdr:rowOff>165100</xdr:rowOff>
    </xdr:to>
    <xdr:sp macro="" textlink="">
      <xdr:nvSpPr>
        <xdr:cNvPr id="3" name="Rectangle : coins arrondis 2">
          <a:extLst>
            <a:ext uri="{FF2B5EF4-FFF2-40B4-BE49-F238E27FC236}">
              <a16:creationId xmlns:a16="http://schemas.microsoft.com/office/drawing/2014/main" id="{56E1960E-3B0F-4B68-80E2-DD9CA74F04C7}"/>
            </a:ext>
          </a:extLst>
        </xdr:cNvPr>
        <xdr:cNvSpPr/>
      </xdr:nvSpPr>
      <xdr:spPr>
        <a:xfrm>
          <a:off x="50800" y="0"/>
          <a:ext cx="8140700" cy="1168400"/>
        </a:xfrm>
        <a:prstGeom prst="round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ctr"/>
        <a:lstStyle/>
        <a:p>
          <a:pPr algn="l"/>
          <a:r>
            <a:rPr lang="fr-CA" sz="4800">
              <a:latin typeface="Raleway" pitchFamily="2" charset="0"/>
            </a:rPr>
            <a:t>Monthly budget</a:t>
          </a:r>
        </a:p>
      </xdr:txBody>
    </xdr:sp>
    <xdr:clientData/>
  </xdr:twoCellAnchor>
  <xdr:twoCellAnchor editAs="oneCell">
    <xdr:from>
      <xdr:col>3</xdr:col>
      <xdr:colOff>942340</xdr:colOff>
      <xdr:row>0</xdr:row>
      <xdr:rowOff>63500</xdr:rowOff>
    </xdr:from>
    <xdr:to>
      <xdr:col>4</xdr:col>
      <xdr:colOff>1053676</xdr:colOff>
      <xdr:row>2</xdr:row>
      <xdr:rowOff>80799</xdr:rowOff>
    </xdr:to>
    <xdr:pic>
      <xdr:nvPicPr>
        <xdr:cNvPr id="2" name="Image 1">
          <a:extLst>
            <a:ext uri="{FF2B5EF4-FFF2-40B4-BE49-F238E27FC236}">
              <a16:creationId xmlns:a16="http://schemas.microsoft.com/office/drawing/2014/main" id="{0CA7DEBA-D52A-4841-8C07-8042190EC2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14820" y="63500"/>
          <a:ext cx="1254335" cy="1018059"/>
        </a:xfrm>
        <a:prstGeom prst="rect">
          <a:avLst/>
        </a:prstGeom>
      </xdr:spPr>
    </xdr:pic>
    <xdr:clientData fLocksWithSheet="0"/>
  </xdr:twoCellAnchor>
</xdr:wsDr>
</file>

<file path=xl/drawings/drawing5.xml><?xml version="1.0" encoding="utf-8"?>
<xdr:wsDr xmlns:xdr="http://schemas.openxmlformats.org/drawingml/2006/spreadsheetDrawing" xmlns:a="http://schemas.openxmlformats.org/drawingml/2006/main">
  <xdr:twoCellAnchor>
    <xdr:from>
      <xdr:col>4</xdr:col>
      <xdr:colOff>42333</xdr:colOff>
      <xdr:row>2</xdr:row>
      <xdr:rowOff>23706</xdr:rowOff>
    </xdr:from>
    <xdr:to>
      <xdr:col>5</xdr:col>
      <xdr:colOff>914400</xdr:colOff>
      <xdr:row>6</xdr:row>
      <xdr:rowOff>16086</xdr:rowOff>
    </xdr:to>
    <xdr:graphicFrame macro="">
      <xdr:nvGraphicFramePr>
        <xdr:cNvPr id="3" name="Graphique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906780</xdr:colOff>
      <xdr:row>14</xdr:row>
      <xdr:rowOff>101600</xdr:rowOff>
    </xdr:from>
    <xdr:to>
      <xdr:col>11</xdr:col>
      <xdr:colOff>106680</xdr:colOff>
      <xdr:row>41</xdr:row>
      <xdr:rowOff>139700</xdr:rowOff>
    </xdr:to>
    <xdr:graphicFrame macro="">
      <xdr:nvGraphicFramePr>
        <xdr:cNvPr id="6" name="Graphique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7</xdr:col>
      <xdr:colOff>990600</xdr:colOff>
      <xdr:row>57</xdr:row>
      <xdr:rowOff>86360</xdr:rowOff>
    </xdr:from>
    <xdr:to>
      <xdr:col>12</xdr:col>
      <xdr:colOff>254000</xdr:colOff>
      <xdr:row>60</xdr:row>
      <xdr:rowOff>187138</xdr:rowOff>
    </xdr:to>
    <xdr:pic>
      <xdr:nvPicPr>
        <xdr:cNvPr id="4" name="Imag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956800" y="13688060"/>
          <a:ext cx="4610100" cy="710378"/>
        </a:xfrm>
        <a:prstGeom prst="rect">
          <a:avLst/>
        </a:prstGeom>
      </xdr:spPr>
    </xdr:pic>
    <xdr:clientData/>
  </xdr:twoCellAnchor>
  <xdr:twoCellAnchor>
    <xdr:from>
      <xdr:col>4</xdr:col>
      <xdr:colOff>190500</xdr:colOff>
      <xdr:row>12</xdr:row>
      <xdr:rowOff>114300</xdr:rowOff>
    </xdr:from>
    <xdr:to>
      <xdr:col>4</xdr:col>
      <xdr:colOff>906780</xdr:colOff>
      <xdr:row>12</xdr:row>
      <xdr:rowOff>335280</xdr:rowOff>
    </xdr:to>
    <xdr:sp macro="" textlink="">
      <xdr:nvSpPr>
        <xdr:cNvPr id="2" name="Flèche : droite 1">
          <a:extLst>
            <a:ext uri="{FF2B5EF4-FFF2-40B4-BE49-F238E27FC236}">
              <a16:creationId xmlns:a16="http://schemas.microsoft.com/office/drawing/2014/main" id="{00000000-0008-0000-0400-000002000000}"/>
            </a:ext>
          </a:extLst>
        </xdr:cNvPr>
        <xdr:cNvSpPr/>
      </xdr:nvSpPr>
      <xdr:spPr>
        <a:xfrm rot="10800000">
          <a:off x="6507480" y="4480560"/>
          <a:ext cx="716280" cy="220980"/>
        </a:xfrm>
        <a:prstGeom prst="rightArrow">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0</xdr:col>
      <xdr:colOff>106680</xdr:colOff>
      <xdr:row>0</xdr:row>
      <xdr:rowOff>0</xdr:rowOff>
    </xdr:from>
    <xdr:to>
      <xdr:col>11</xdr:col>
      <xdr:colOff>88900</xdr:colOff>
      <xdr:row>1</xdr:row>
      <xdr:rowOff>91440</xdr:rowOff>
    </xdr:to>
    <xdr:sp macro="" textlink="">
      <xdr:nvSpPr>
        <xdr:cNvPr id="7" name="Rectangle : coins arrondis 6">
          <a:extLst>
            <a:ext uri="{FF2B5EF4-FFF2-40B4-BE49-F238E27FC236}">
              <a16:creationId xmlns:a16="http://schemas.microsoft.com/office/drawing/2014/main" id="{43D3098C-C7B2-2042-23A8-8FF8E5AD6140}"/>
            </a:ext>
          </a:extLst>
        </xdr:cNvPr>
        <xdr:cNvSpPr/>
      </xdr:nvSpPr>
      <xdr:spPr>
        <a:xfrm>
          <a:off x="106680" y="0"/>
          <a:ext cx="14396720" cy="1183640"/>
        </a:xfrm>
        <a:prstGeom prst="roundRect">
          <a:avLst/>
        </a:prstGeom>
        <a:solidFill>
          <a:schemeClr val="accent2"/>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fr-CA" sz="4500">
              <a:latin typeface="Raleway" pitchFamily="2" charset="0"/>
            </a:rPr>
            <a:t>Summary</a:t>
          </a:r>
        </a:p>
      </xdr:txBody>
    </xdr:sp>
    <xdr:clientData/>
  </xdr:twoCellAnchor>
  <xdr:twoCellAnchor editAs="oneCell">
    <xdr:from>
      <xdr:col>9</xdr:col>
      <xdr:colOff>122261</xdr:colOff>
      <xdr:row>0</xdr:row>
      <xdr:rowOff>30480</xdr:rowOff>
    </xdr:from>
    <xdr:to>
      <xdr:col>10</xdr:col>
      <xdr:colOff>484716</xdr:colOff>
      <xdr:row>1</xdr:row>
      <xdr:rowOff>30480</xdr:rowOff>
    </xdr:to>
    <xdr:pic>
      <xdr:nvPicPr>
        <xdr:cNvPr id="5" name="Image 4">
          <a:extLst>
            <a:ext uri="{FF2B5EF4-FFF2-40B4-BE49-F238E27FC236}">
              <a16:creationId xmlns:a16="http://schemas.microsoft.com/office/drawing/2014/main" id="{C4BB0131-5732-4FD4-901D-775F00F5F6C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936561" y="30480"/>
          <a:ext cx="1353055" cy="1092200"/>
        </a:xfrm>
        <a:prstGeom prst="rect">
          <a:avLst/>
        </a:prstGeom>
      </xdr:spPr>
    </xdr:pic>
    <xdr:clientData/>
  </xdr:twoCellAnchor>
  <xdr:twoCellAnchor>
    <xdr:from>
      <xdr:col>9</xdr:col>
      <xdr:colOff>1</xdr:colOff>
      <xdr:row>6</xdr:row>
      <xdr:rowOff>101600</xdr:rowOff>
    </xdr:from>
    <xdr:to>
      <xdr:col>11</xdr:col>
      <xdr:colOff>152400</xdr:colOff>
      <xdr:row>13</xdr:row>
      <xdr:rowOff>0</xdr:rowOff>
    </xdr:to>
    <xdr:sp macro="" textlink="">
      <xdr:nvSpPr>
        <xdr:cNvPr id="9" name="ZoneTexte 8">
          <a:extLst>
            <a:ext uri="{FF2B5EF4-FFF2-40B4-BE49-F238E27FC236}">
              <a16:creationId xmlns:a16="http://schemas.microsoft.com/office/drawing/2014/main" id="{DCAD41BE-BCCE-7A50-1979-310FD304CD15}"/>
            </a:ext>
          </a:extLst>
        </xdr:cNvPr>
        <xdr:cNvSpPr txBox="1"/>
      </xdr:nvSpPr>
      <xdr:spPr>
        <a:xfrm>
          <a:off x="13759544" y="2725057"/>
          <a:ext cx="2177142" cy="2053772"/>
        </a:xfrm>
        <a:prstGeom prst="rect">
          <a:avLst/>
        </a:prstGeom>
        <a:solidFill>
          <a:schemeClr val="accent3"/>
        </a:solidFill>
        <a:ln w="9525" cmpd="sng">
          <a:solidFill>
            <a:schemeClr val="accent3"/>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b="1">
              <a:solidFill>
                <a:schemeClr val="accent1"/>
              </a:solidFill>
              <a:latin typeface="Raleway" pitchFamily="2" charset="0"/>
            </a:rPr>
            <a:t>Debt ratio:</a:t>
          </a:r>
        </a:p>
        <a:p>
          <a:pPr algn="l"/>
          <a:endParaRPr lang="fr-CA" sz="1400" b="0">
            <a:solidFill>
              <a:schemeClr val="accent1"/>
            </a:solidFill>
            <a:latin typeface="Raleway" pitchFamily="2" charset="0"/>
          </a:endParaRPr>
        </a:p>
        <a:p>
          <a:pPr algn="l"/>
          <a:r>
            <a:rPr lang="fr-CA" sz="1400" b="0">
              <a:solidFill>
                <a:schemeClr val="accent1"/>
              </a:solidFill>
              <a:latin typeface="Raleway" pitchFamily="2" charset="0"/>
            </a:rPr>
            <a:t>The lower it is, the better! With</a:t>
          </a:r>
          <a:r>
            <a:rPr lang="fr-CA" sz="1400" b="0" baseline="0">
              <a:solidFill>
                <a:schemeClr val="accent1"/>
              </a:solidFill>
              <a:latin typeface="Raleway" pitchFamily="2" charset="0"/>
            </a:rPr>
            <a:t> a</a:t>
          </a:r>
          <a:r>
            <a:rPr lang="fr-CA" sz="1400" b="0">
              <a:solidFill>
                <a:schemeClr val="accent1"/>
              </a:solidFill>
              <a:latin typeface="Raleway" pitchFamily="2" charset="0"/>
            </a:rPr>
            <a:t> debt-ratio above 35%,</a:t>
          </a:r>
          <a:r>
            <a:rPr lang="fr-CA" sz="1400" b="0" baseline="0">
              <a:solidFill>
                <a:schemeClr val="accent1"/>
              </a:solidFill>
              <a:latin typeface="Raleway" pitchFamily="2" charset="0"/>
            </a:rPr>
            <a:t> it </a:t>
          </a:r>
          <a:r>
            <a:rPr lang="fr-CA" sz="1400" b="0">
              <a:solidFill>
                <a:schemeClr val="accent1"/>
              </a:solidFill>
              <a:latin typeface="Raleway" pitchFamily="2" charset="0"/>
            </a:rPr>
            <a:t>will be more difficult for you to obtain credit. </a:t>
          </a:r>
          <a:endParaRPr lang="fr-CA" sz="1200" b="0">
            <a:solidFill>
              <a:schemeClr val="accent1"/>
            </a:solidFill>
            <a:latin typeface="Raleway" pitchFamily="2" charset="0"/>
          </a:endParaRPr>
        </a:p>
      </xdr:txBody>
    </xdr:sp>
    <xdr:clientData/>
  </xdr:twoCellAnchor>
  <xdr:twoCellAnchor>
    <xdr:from>
      <xdr:col>10</xdr:col>
      <xdr:colOff>795507</xdr:colOff>
      <xdr:row>4</xdr:row>
      <xdr:rowOff>12481</xdr:rowOff>
    </xdr:from>
    <xdr:to>
      <xdr:col>11</xdr:col>
      <xdr:colOff>44324</xdr:colOff>
      <xdr:row>6</xdr:row>
      <xdr:rowOff>257429</xdr:rowOff>
    </xdr:to>
    <xdr:sp macro="" textlink="">
      <xdr:nvSpPr>
        <xdr:cNvPr id="8" name="Flèche : courbe vers le haut 7">
          <a:extLst>
            <a:ext uri="{FF2B5EF4-FFF2-40B4-BE49-F238E27FC236}">
              <a16:creationId xmlns:a16="http://schemas.microsoft.com/office/drawing/2014/main" id="{D5FBB193-AC67-59D5-1C33-ADEFF44CF76A}"/>
            </a:ext>
          </a:extLst>
        </xdr:cNvPr>
        <xdr:cNvSpPr/>
      </xdr:nvSpPr>
      <xdr:spPr>
        <a:xfrm rot="14900021">
          <a:off x="13911842" y="2339346"/>
          <a:ext cx="803748" cy="290217"/>
        </a:xfrm>
        <a:prstGeom prst="curvedUpArrow">
          <a:avLst>
            <a:gd name="adj1" fmla="val 25000"/>
            <a:gd name="adj2" fmla="val 50000"/>
            <a:gd name="adj3" fmla="val 36145"/>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solidFill>
              <a:schemeClr val="tx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33867</xdr:colOff>
      <xdr:row>0</xdr:row>
      <xdr:rowOff>33867</xdr:rowOff>
    </xdr:from>
    <xdr:to>
      <xdr:col>1</xdr:col>
      <xdr:colOff>4572000</xdr:colOff>
      <xdr:row>2</xdr:row>
      <xdr:rowOff>135467</xdr:rowOff>
    </xdr:to>
    <xdr:sp macro="" textlink="">
      <xdr:nvSpPr>
        <xdr:cNvPr id="3" name="Rectangle : coins arrondis 2">
          <a:extLst>
            <a:ext uri="{FF2B5EF4-FFF2-40B4-BE49-F238E27FC236}">
              <a16:creationId xmlns:a16="http://schemas.microsoft.com/office/drawing/2014/main" id="{325B3CD3-1D7D-48A3-A894-92EBAA3EED2B}"/>
            </a:ext>
          </a:extLst>
        </xdr:cNvPr>
        <xdr:cNvSpPr/>
      </xdr:nvSpPr>
      <xdr:spPr>
        <a:xfrm>
          <a:off x="33867" y="33867"/>
          <a:ext cx="4926753" cy="1259840"/>
        </a:xfrm>
        <a:prstGeom prst="roundRect">
          <a:avLst/>
        </a:prstGeom>
        <a:ln>
          <a:solidFill>
            <a:schemeClr val="accent1"/>
          </a:solidFill>
        </a:ln>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r>
            <a:rPr lang="fr-CA" sz="3200">
              <a:latin typeface="Raleway" pitchFamily="2" charset="0"/>
            </a:rPr>
            <a:t>Budget réparti sur l'année</a:t>
          </a:r>
        </a:p>
      </xdr:txBody>
    </xdr:sp>
    <xdr:clientData/>
  </xdr:twoCellAnchor>
  <xdr:twoCellAnchor editAs="oneCell">
    <xdr:from>
      <xdr:col>1</xdr:col>
      <xdr:colOff>3620649</xdr:colOff>
      <xdr:row>1</xdr:row>
      <xdr:rowOff>160867</xdr:rowOff>
    </xdr:from>
    <xdr:to>
      <xdr:col>2</xdr:col>
      <xdr:colOff>62947</xdr:colOff>
      <xdr:row>1</xdr:row>
      <xdr:rowOff>948467</xdr:rowOff>
    </xdr:to>
    <xdr:pic>
      <xdr:nvPicPr>
        <xdr:cNvPr id="4" name="Image 3">
          <a:extLst>
            <a:ext uri="{FF2B5EF4-FFF2-40B4-BE49-F238E27FC236}">
              <a16:creationId xmlns:a16="http://schemas.microsoft.com/office/drawing/2014/main" id="{FE4F2FB2-799F-4942-A615-549751B5A2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09269" y="579967"/>
          <a:ext cx="1060018" cy="791634"/>
        </a:xfrm>
        <a:prstGeom prst="rect">
          <a:avLst/>
        </a:prstGeom>
      </xdr:spPr>
    </xdr:pic>
    <xdr:clientData/>
  </xdr:twoCellAnchor>
  <xdr:twoCellAnchor>
    <xdr:from>
      <xdr:col>0</xdr:col>
      <xdr:colOff>144780</xdr:colOff>
      <xdr:row>162</xdr:row>
      <xdr:rowOff>46566</xdr:rowOff>
    </xdr:from>
    <xdr:to>
      <xdr:col>1</xdr:col>
      <xdr:colOff>922020</xdr:colOff>
      <xdr:row>162</xdr:row>
      <xdr:rowOff>358986</xdr:rowOff>
    </xdr:to>
    <xdr:sp macro="" textlink="">
      <xdr:nvSpPr>
        <xdr:cNvPr id="5" name="Flèche : gauche 4">
          <a:extLst>
            <a:ext uri="{FF2B5EF4-FFF2-40B4-BE49-F238E27FC236}">
              <a16:creationId xmlns:a16="http://schemas.microsoft.com/office/drawing/2014/main" id="{48FCF9FE-3C01-4EA8-BE99-4D5DD2C40525}"/>
            </a:ext>
          </a:extLst>
        </xdr:cNvPr>
        <xdr:cNvSpPr/>
      </xdr:nvSpPr>
      <xdr:spPr>
        <a:xfrm rot="10800000">
          <a:off x="144780" y="39449586"/>
          <a:ext cx="1165860" cy="312420"/>
        </a:xfrm>
        <a:prstGeom prst="leftArrow">
          <a:avLst/>
        </a:prstGeom>
        <a:solidFill>
          <a:schemeClr val="bg1"/>
        </a:solidFill>
        <a:ln>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fr-CA" sz="1100"/>
        </a:p>
      </xdr:txBody>
    </xdr:sp>
    <xdr:clientData/>
  </xdr:twoCellAnchor>
  <xdr:twoCellAnchor>
    <xdr:from>
      <xdr:col>0</xdr:col>
      <xdr:colOff>33867</xdr:colOff>
      <xdr:row>0</xdr:row>
      <xdr:rowOff>33867</xdr:rowOff>
    </xdr:from>
    <xdr:to>
      <xdr:col>1</xdr:col>
      <xdr:colOff>4572000</xdr:colOff>
      <xdr:row>2</xdr:row>
      <xdr:rowOff>135467</xdr:rowOff>
    </xdr:to>
    <xdr:sp macro="" textlink="">
      <xdr:nvSpPr>
        <xdr:cNvPr id="6" name="Rectangle : coins arrondis 5">
          <a:extLst>
            <a:ext uri="{FF2B5EF4-FFF2-40B4-BE49-F238E27FC236}">
              <a16:creationId xmlns:a16="http://schemas.microsoft.com/office/drawing/2014/main" id="{C75F1C71-71E6-4D1D-80BD-EE096E035919}"/>
            </a:ext>
          </a:extLst>
        </xdr:cNvPr>
        <xdr:cNvSpPr/>
      </xdr:nvSpPr>
      <xdr:spPr>
        <a:xfrm>
          <a:off x="33867" y="33867"/>
          <a:ext cx="4926753" cy="1259840"/>
        </a:xfrm>
        <a:prstGeom prst="roundRect">
          <a:avLst/>
        </a:prstGeom>
        <a:ln>
          <a:solidFill>
            <a:schemeClr val="accent1"/>
          </a:solidFill>
        </a:ln>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r>
            <a:rPr lang="fr-CA" sz="3200">
              <a:latin typeface="Raleway" pitchFamily="2" charset="0"/>
            </a:rPr>
            <a:t>Budget distributed throughout the year</a:t>
          </a:r>
        </a:p>
      </xdr:txBody>
    </xdr:sp>
    <xdr:clientData/>
  </xdr:twoCellAnchor>
  <xdr:twoCellAnchor editAs="oneCell">
    <xdr:from>
      <xdr:col>1</xdr:col>
      <xdr:colOff>3620649</xdr:colOff>
      <xdr:row>1</xdr:row>
      <xdr:rowOff>160866</xdr:rowOff>
    </xdr:from>
    <xdr:to>
      <xdr:col>1</xdr:col>
      <xdr:colOff>4482547</xdr:colOff>
      <xdr:row>1</xdr:row>
      <xdr:rowOff>876499</xdr:rowOff>
    </xdr:to>
    <xdr:pic>
      <xdr:nvPicPr>
        <xdr:cNvPr id="7" name="Image 6">
          <a:extLst>
            <a:ext uri="{FF2B5EF4-FFF2-40B4-BE49-F238E27FC236}">
              <a16:creationId xmlns:a16="http://schemas.microsoft.com/office/drawing/2014/main" id="{BB5206E2-8E17-4D92-BA51-438A3937F7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09269" y="579966"/>
          <a:ext cx="861898" cy="71966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7</xdr:col>
      <xdr:colOff>609600</xdr:colOff>
      <xdr:row>14</xdr:row>
      <xdr:rowOff>30480</xdr:rowOff>
    </xdr:from>
    <xdr:to>
      <xdr:col>12</xdr:col>
      <xdr:colOff>784860</xdr:colOff>
      <xdr:row>20</xdr:row>
      <xdr:rowOff>7620</xdr:rowOff>
    </xdr:to>
    <xdr:sp macro="" textlink="">
      <xdr:nvSpPr>
        <xdr:cNvPr id="15" name="Flèche : gauche 14">
          <a:extLst>
            <a:ext uri="{FF2B5EF4-FFF2-40B4-BE49-F238E27FC236}">
              <a16:creationId xmlns:a16="http://schemas.microsoft.com/office/drawing/2014/main" id="{EEFF063E-E01C-42CF-B99E-3911B595212E}"/>
            </a:ext>
          </a:extLst>
        </xdr:cNvPr>
        <xdr:cNvSpPr/>
      </xdr:nvSpPr>
      <xdr:spPr>
        <a:xfrm>
          <a:off x="9517380" y="4495800"/>
          <a:ext cx="4137660" cy="1455420"/>
        </a:xfrm>
        <a:prstGeom prst="leftArrow">
          <a:avLst>
            <a:gd name="adj1" fmla="val 56283"/>
            <a:gd name="adj2" fmla="val 50000"/>
          </a:avLst>
        </a:prstGeom>
        <a:solidFill>
          <a:srgbClr val="701E2B"/>
        </a:solidFill>
        <a:ln w="19050" cap="flat" cmpd="sng" algn="ctr">
          <a:solidFill>
            <a:srgbClr val="F4333C">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fr-CA"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xdr:txBody>
    </xdr:sp>
    <xdr:clientData/>
  </xdr:twoCellAnchor>
  <xdr:oneCellAnchor>
    <xdr:from>
      <xdr:col>8</xdr:col>
      <xdr:colOff>596261</xdr:colOff>
      <xdr:row>16</xdr:row>
      <xdr:rowOff>9521</xdr:rowOff>
    </xdr:from>
    <xdr:ext cx="2787018" cy="579116"/>
    <xdr:sp macro="" textlink="">
      <xdr:nvSpPr>
        <xdr:cNvPr id="16" name="ZoneTexte 38">
          <a:extLst>
            <a:ext uri="{FF2B5EF4-FFF2-40B4-BE49-F238E27FC236}">
              <a16:creationId xmlns:a16="http://schemas.microsoft.com/office/drawing/2014/main" id="{80B05184-6E02-4434-8BCA-4310621BD235}"/>
            </a:ext>
          </a:extLst>
        </xdr:cNvPr>
        <xdr:cNvSpPr txBox="1"/>
      </xdr:nvSpPr>
      <xdr:spPr>
        <a:xfrm>
          <a:off x="10296521" y="4939661"/>
          <a:ext cx="2787018" cy="579116"/>
        </a:xfrm>
        <a:prstGeom prst="rect">
          <a:avLst/>
        </a:prstGeom>
        <a:solidFill>
          <a:srgbClr val="701E2B"/>
        </a:solidFill>
        <a:ln w="9528" cap="flat">
          <a:solidFill>
            <a:srgbClr val="701E2B"/>
          </a:solidFill>
          <a:prstDash val="solid"/>
          <a:miter/>
        </a:ln>
      </xdr:spPr>
      <xdr:txBody>
        <a:bodyPr vert="horz" wrap="square" lIns="91440" tIns="45720" rIns="91440" bIns="45720" anchor="ctr" anchorCtr="0" compatLnSpc="0">
          <a:noAutofit/>
        </a:bodyPr>
        <a:lstStyle/>
        <a:p>
          <a:pPr marL="0" marR="0" lvl="0" indent="0" defTabSz="914400" rtl="0" eaLnBrk="1" fontAlgn="auto" latinLnBrk="0" hangingPunct="1">
            <a:lnSpc>
              <a:spcPct val="100000"/>
            </a:lnSpc>
            <a:spcBef>
              <a:spcPts val="0"/>
            </a:spcBef>
            <a:spcAft>
              <a:spcPts val="0"/>
            </a:spcAft>
            <a:buClrTx/>
            <a:buSzTx/>
            <a:buFontTx/>
            <a:buNone/>
            <a:tabLst/>
            <a:defRPr sz="1800" b="0" i="0" u="none" strike="noStrike" kern="0" cap="none" spc="0" baseline="0">
              <a:solidFill>
                <a:srgbClr val="000000"/>
              </a:solidFill>
              <a:uFillTx/>
            </a:defRPr>
          </a:pPr>
          <a:r>
            <a:rPr kumimoji="0" lang="fr-CA" sz="1300" b="0" i="0" u="none" strike="noStrike" kern="0" cap="none" spc="0" normalizeH="0" baseline="0" noProof="0">
              <a:ln>
                <a:noFill/>
              </a:ln>
              <a:solidFill>
                <a:srgbClr val="FFFFFF"/>
              </a:solidFill>
              <a:effectLst/>
              <a:uLnTx/>
              <a:uFillTx/>
              <a:latin typeface="Raleway" pitchFamily="2"/>
            </a:rPr>
            <a:t>Amount of years to save up for your down payment</a:t>
          </a:r>
        </a:p>
      </xdr:txBody>
    </xdr:sp>
    <xdr:clientData/>
  </xdr:oneCellAnchor>
  <xdr:oneCellAnchor>
    <xdr:from>
      <xdr:col>0</xdr:col>
      <xdr:colOff>53336</xdr:colOff>
      <xdr:row>0</xdr:row>
      <xdr:rowOff>38103</xdr:rowOff>
    </xdr:from>
    <xdr:ext cx="14310364" cy="1226823"/>
    <xdr:sp macro="" textlink="">
      <xdr:nvSpPr>
        <xdr:cNvPr id="17" name="Rectangle : coins arrondis 40">
          <a:extLst>
            <a:ext uri="{FF2B5EF4-FFF2-40B4-BE49-F238E27FC236}">
              <a16:creationId xmlns:a16="http://schemas.microsoft.com/office/drawing/2014/main" id="{B81DC1D4-9DC3-4794-AFAF-F35F944B31C9}"/>
            </a:ext>
          </a:extLst>
        </xdr:cNvPr>
        <xdr:cNvSpPr/>
      </xdr:nvSpPr>
      <xdr:spPr>
        <a:xfrm>
          <a:off x="53336" y="38103"/>
          <a:ext cx="14310364" cy="1226823"/>
        </a:xfrm>
        <a:custGeom>
          <a:avLst>
            <a:gd name="f0" fmla="val 3600"/>
          </a:avLst>
          <a:gdLst>
            <a:gd name="f1" fmla="val 10800000"/>
            <a:gd name="f2" fmla="val 5400000"/>
            <a:gd name="f3" fmla="val 16200000"/>
            <a:gd name="f4" fmla="val w"/>
            <a:gd name="f5" fmla="val h"/>
            <a:gd name="f6" fmla="val ss"/>
            <a:gd name="f7" fmla="val 0"/>
            <a:gd name="f8" fmla="*/ 5419351 1 1725033"/>
            <a:gd name="f9" fmla="val 45"/>
            <a:gd name="f10" fmla="val 10800"/>
            <a:gd name="f11" fmla="val -2147483647"/>
            <a:gd name="f12" fmla="val 2147483647"/>
            <a:gd name="f13" fmla="abs f4"/>
            <a:gd name="f14" fmla="abs f5"/>
            <a:gd name="f15" fmla="abs f6"/>
            <a:gd name="f16" fmla="*/ f8 1 180"/>
            <a:gd name="f17" fmla="pin 0 f0 10800"/>
            <a:gd name="f18" fmla="+- 0 0 f2"/>
            <a:gd name="f19" fmla="?: f13 f4 1"/>
            <a:gd name="f20" fmla="?: f14 f5 1"/>
            <a:gd name="f21" fmla="?: f15 f6 1"/>
            <a:gd name="f22" fmla="*/ f9 f16 1"/>
            <a:gd name="f23" fmla="+- f7 f17 0"/>
            <a:gd name="f24" fmla="*/ f19 1 21600"/>
            <a:gd name="f25" fmla="*/ f20 1 21600"/>
            <a:gd name="f26" fmla="*/ 21600 f19 1"/>
            <a:gd name="f27" fmla="*/ 21600 f20 1"/>
            <a:gd name="f28" fmla="+- 0 0 f22"/>
            <a:gd name="f29" fmla="min f25 f24"/>
            <a:gd name="f30" fmla="*/ f26 1 f21"/>
            <a:gd name="f31" fmla="*/ f27 1 f21"/>
            <a:gd name="f32" fmla="*/ f28 f1 1"/>
            <a:gd name="f33" fmla="*/ f32 1 f8"/>
            <a:gd name="f34" fmla="+- f31 0 f17"/>
            <a:gd name="f35" fmla="+- f30 0 f17"/>
            <a:gd name="f36" fmla="*/ f17 f29 1"/>
            <a:gd name="f37" fmla="*/ f7 f29 1"/>
            <a:gd name="f38" fmla="*/ f23 f29 1"/>
            <a:gd name="f39" fmla="*/ f31 f29 1"/>
            <a:gd name="f40" fmla="*/ f30 f29 1"/>
            <a:gd name="f41" fmla="+- f33 0 f2"/>
            <a:gd name="f42" fmla="+- f37 0 f38"/>
            <a:gd name="f43" fmla="+- f38 0 f37"/>
            <a:gd name="f44" fmla="*/ f34 f29 1"/>
            <a:gd name="f45" fmla="*/ f35 f29 1"/>
            <a:gd name="f46" fmla="cos 1 f41"/>
            <a:gd name="f47" fmla="abs f42"/>
            <a:gd name="f48" fmla="abs f43"/>
            <a:gd name="f49" fmla="?: f42 f18 f2"/>
            <a:gd name="f50" fmla="?: f42 f2 f18"/>
            <a:gd name="f51" fmla="?: f42 f3 f2"/>
            <a:gd name="f52" fmla="?: f42 f2 f3"/>
            <a:gd name="f53" fmla="+- f39 0 f44"/>
            <a:gd name="f54" fmla="?: f43 f18 f2"/>
            <a:gd name="f55" fmla="?: f43 f2 f18"/>
            <a:gd name="f56" fmla="+- f40 0 f45"/>
            <a:gd name="f57" fmla="+- f44 0 f39"/>
            <a:gd name="f58" fmla="+- f45 0 f40"/>
            <a:gd name="f59" fmla="?: f42 0 f1"/>
            <a:gd name="f60" fmla="?: f42 f1 0"/>
            <a:gd name="f61" fmla="+- 0 0 f46"/>
            <a:gd name="f62" fmla="?: f42 f52 f51"/>
            <a:gd name="f63" fmla="?: f42 f51 f52"/>
            <a:gd name="f64" fmla="?: f43 f50 f49"/>
            <a:gd name="f65" fmla="abs f53"/>
            <a:gd name="f66" fmla="?: f53 0 f1"/>
            <a:gd name="f67" fmla="?: f53 f1 0"/>
            <a:gd name="f68" fmla="?: f53 f54 f55"/>
            <a:gd name="f69" fmla="abs f56"/>
            <a:gd name="f70" fmla="abs f57"/>
            <a:gd name="f71" fmla="?: f56 f18 f2"/>
            <a:gd name="f72" fmla="?: f56 f2 f18"/>
            <a:gd name="f73" fmla="?: f56 f3 f2"/>
            <a:gd name="f74" fmla="?: f56 f2 f3"/>
            <a:gd name="f75" fmla="abs f58"/>
            <a:gd name="f76" fmla="?: f58 f18 f2"/>
            <a:gd name="f77" fmla="?: f58 f2 f18"/>
            <a:gd name="f78" fmla="?: f58 f60 f59"/>
            <a:gd name="f79" fmla="?: f58 f59 f60"/>
            <a:gd name="f80" fmla="*/ f17 f61 1"/>
            <a:gd name="f81" fmla="?: f43 f63 f62"/>
            <a:gd name="f82" fmla="?: f43 f67 f66"/>
            <a:gd name="f83" fmla="?: f43 f66 f67"/>
            <a:gd name="f84" fmla="?: f56 f74 f73"/>
            <a:gd name="f85" fmla="?: f56 f73 f74"/>
            <a:gd name="f86" fmla="?: f57 f72 f71"/>
            <a:gd name="f87" fmla="?: f42 f78 f79"/>
            <a:gd name="f88" fmla="?: f42 f76 f77"/>
            <a:gd name="f89" fmla="*/ f80 3163 1"/>
            <a:gd name="f90" fmla="?: f53 f82 f83"/>
            <a:gd name="f91" fmla="?: f57 f85 f84"/>
            <a:gd name="f92" fmla="*/ f89 1 7636"/>
            <a:gd name="f93" fmla="+- f7 f92 0"/>
            <a:gd name="f94" fmla="+- f30 0 f92"/>
            <a:gd name="f95" fmla="+- f31 0 f92"/>
            <a:gd name="f96" fmla="*/ f93 f29 1"/>
            <a:gd name="f97" fmla="*/ f94 f29 1"/>
            <a:gd name="f98" fmla="*/ f95 f29 1"/>
          </a:gdLst>
          <a:ahLst>
            <a:ahXY gdRefX="f0" minX="f7" maxX="f10">
              <a:pos x="f36" y="f37"/>
            </a:ahXY>
          </a:ahLst>
          <a:cxnLst>
            <a:cxn ang="3cd4">
              <a:pos x="hc" y="t"/>
            </a:cxn>
            <a:cxn ang="0">
              <a:pos x="r" y="vc"/>
            </a:cxn>
            <a:cxn ang="cd4">
              <a:pos x="hc" y="b"/>
            </a:cxn>
            <a:cxn ang="cd2">
              <a:pos x="l" y="vc"/>
            </a:cxn>
          </a:cxnLst>
          <a:rect l="f96" t="f96" r="f97" b="f98"/>
          <a:pathLst>
            <a:path>
              <a:moveTo>
                <a:pt x="f38" y="f37"/>
              </a:moveTo>
              <a:arcTo wR="f47" hR="f48" stAng="f81" swAng="f64"/>
              <a:lnTo>
                <a:pt x="f37" y="f44"/>
              </a:lnTo>
              <a:arcTo wR="f48" hR="f65" stAng="f90" swAng="f68"/>
              <a:lnTo>
                <a:pt x="f45" y="f39"/>
              </a:lnTo>
              <a:arcTo wR="f69" hR="f70" stAng="f91" swAng="f86"/>
              <a:lnTo>
                <a:pt x="f40" y="f38"/>
              </a:lnTo>
              <a:arcTo wR="f75" hR="f47" stAng="f87" swAng="f88"/>
              <a:close/>
            </a:path>
          </a:pathLst>
        </a:custGeom>
        <a:solidFill>
          <a:srgbClr val="E04545"/>
        </a:solidFill>
        <a:ln w="12701" cap="flat">
          <a:solidFill>
            <a:srgbClr val="701E2B"/>
          </a:solidFill>
          <a:prstDash val="solid"/>
          <a:miter/>
        </a:ln>
      </xdr:spPr>
      <xdr:txBody>
        <a:bodyPr vert="horz" wrap="square" lIns="91440" tIns="45720" rIns="91440" bIns="45720" anchor="t" anchorCtr="0" compatLnSpc="0">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800" b="0" i="0" u="none" strike="noStrike" kern="0" cap="none" spc="0" baseline="0">
              <a:solidFill>
                <a:srgbClr val="000000"/>
              </a:solidFill>
              <a:uFillTx/>
            </a:defRPr>
          </a:pPr>
          <a:r>
            <a:rPr kumimoji="0" lang="fr-CA" sz="3200" b="0" i="0" u="none" strike="noStrike" kern="0" cap="none" spc="0" normalizeH="0" baseline="0" noProof="0">
              <a:ln>
                <a:noFill/>
              </a:ln>
              <a:solidFill>
                <a:srgbClr val="FFFFFF"/>
              </a:solidFill>
              <a:effectLst/>
              <a:uLnTx/>
              <a:uFillTx/>
              <a:latin typeface="Raleway" pitchFamily="2"/>
            </a:rPr>
            <a:t>GOAL</a:t>
          </a:r>
        </a:p>
        <a:p>
          <a:pPr marL="0" marR="0" lvl="0" indent="0" algn="l" defTabSz="914400" rtl="0" eaLnBrk="1" fontAlgn="auto" latinLnBrk="0" hangingPunct="1">
            <a:lnSpc>
              <a:spcPct val="100000"/>
            </a:lnSpc>
            <a:spcBef>
              <a:spcPts val="0"/>
            </a:spcBef>
            <a:spcAft>
              <a:spcPts val="0"/>
            </a:spcAft>
            <a:buClrTx/>
            <a:buSzTx/>
            <a:buFontTx/>
            <a:buNone/>
            <a:tabLst/>
            <a:defRPr sz="1800" b="0" i="0" u="none" strike="noStrike" kern="0" cap="none" spc="0" baseline="0">
              <a:solidFill>
                <a:srgbClr val="000000"/>
              </a:solidFill>
              <a:uFillTx/>
            </a:defRPr>
          </a:pPr>
          <a:r>
            <a:rPr kumimoji="0" lang="fr-CA" sz="3200" b="0" i="0" u="none" strike="noStrike" kern="0" cap="none" spc="0" normalizeH="0" baseline="0" noProof="0">
              <a:ln>
                <a:noFill/>
              </a:ln>
              <a:solidFill>
                <a:srgbClr val="FFFFFF"/>
              </a:solidFill>
              <a:effectLst/>
              <a:uLnTx/>
              <a:uFillTx/>
              <a:latin typeface="Raleway" pitchFamily="2"/>
            </a:rPr>
            <a:t>Buy a house or a condo</a:t>
          </a:r>
        </a:p>
      </xdr:txBody>
    </xdr:sp>
    <xdr:clientData/>
  </xdr:oneCellAnchor>
  <xdr:oneCellAnchor>
    <xdr:from>
      <xdr:col>11</xdr:col>
      <xdr:colOff>209300</xdr:colOff>
      <xdr:row>0</xdr:row>
      <xdr:rowOff>63500</xdr:rowOff>
    </xdr:from>
    <xdr:ext cx="1390902" cy="1181103"/>
    <xdr:pic>
      <xdr:nvPicPr>
        <xdr:cNvPr id="18" name="Image 41">
          <a:extLst>
            <a:ext uri="{FF2B5EF4-FFF2-40B4-BE49-F238E27FC236}">
              <a16:creationId xmlns:a16="http://schemas.microsoft.com/office/drawing/2014/main" id="{384A2B31-BD7D-4A97-A055-326C700C1818}"/>
            </a:ext>
          </a:extLst>
        </xdr:cNvPr>
        <xdr:cNvPicPr>
          <a:picLocks noChangeAspect="1"/>
        </xdr:cNvPicPr>
      </xdr:nvPicPr>
      <xdr:blipFill>
        <a:blip xmlns:r="http://schemas.openxmlformats.org/officeDocument/2006/relationships" r:embed="rId1"/>
        <a:stretch>
          <a:fillRect/>
        </a:stretch>
      </xdr:blipFill>
      <xdr:spPr>
        <a:xfrm>
          <a:off x="12287000" y="63500"/>
          <a:ext cx="1390902" cy="1181103"/>
        </a:xfrm>
        <a:prstGeom prst="rect">
          <a:avLst/>
        </a:prstGeom>
        <a:noFill/>
        <a:ln cap="flat">
          <a:noFill/>
        </a:ln>
      </xdr:spPr>
    </xdr:pic>
    <xdr:clientData/>
  </xdr:oneCellAnchor>
  <xdr:oneCellAnchor>
    <xdr:from>
      <xdr:col>7</xdr:col>
      <xdr:colOff>373380</xdr:colOff>
      <xdr:row>40</xdr:row>
      <xdr:rowOff>259083</xdr:rowOff>
    </xdr:from>
    <xdr:ext cx="1722116" cy="2651760"/>
    <xdr:sp macro="" textlink="">
      <xdr:nvSpPr>
        <xdr:cNvPr id="19" name="Rectangle : coins arrondis 42">
          <a:extLst>
            <a:ext uri="{FF2B5EF4-FFF2-40B4-BE49-F238E27FC236}">
              <a16:creationId xmlns:a16="http://schemas.microsoft.com/office/drawing/2014/main" id="{679AECBD-0D70-44ED-A4C0-35D055EEF060}"/>
            </a:ext>
          </a:extLst>
        </xdr:cNvPr>
        <xdr:cNvSpPr/>
      </xdr:nvSpPr>
      <xdr:spPr>
        <a:xfrm>
          <a:off x="9281160" y="11117583"/>
          <a:ext cx="1722116" cy="2651760"/>
        </a:xfrm>
        <a:custGeom>
          <a:avLst>
            <a:gd name="f0" fmla="val 3600"/>
          </a:avLst>
          <a:gdLst>
            <a:gd name="f1" fmla="val 10800000"/>
            <a:gd name="f2" fmla="val 5400000"/>
            <a:gd name="f3" fmla="val 16200000"/>
            <a:gd name="f4" fmla="val w"/>
            <a:gd name="f5" fmla="val h"/>
            <a:gd name="f6" fmla="val ss"/>
            <a:gd name="f7" fmla="val 0"/>
            <a:gd name="f8" fmla="*/ 5419351 1 1725033"/>
            <a:gd name="f9" fmla="val 45"/>
            <a:gd name="f10" fmla="val 10800"/>
            <a:gd name="f11" fmla="val -2147483647"/>
            <a:gd name="f12" fmla="val 2147483647"/>
            <a:gd name="f13" fmla="abs f4"/>
            <a:gd name="f14" fmla="abs f5"/>
            <a:gd name="f15" fmla="abs f6"/>
            <a:gd name="f16" fmla="*/ f8 1 180"/>
            <a:gd name="f17" fmla="pin 0 f0 10800"/>
            <a:gd name="f18" fmla="+- 0 0 f2"/>
            <a:gd name="f19" fmla="?: f13 f4 1"/>
            <a:gd name="f20" fmla="?: f14 f5 1"/>
            <a:gd name="f21" fmla="?: f15 f6 1"/>
            <a:gd name="f22" fmla="*/ f9 f16 1"/>
            <a:gd name="f23" fmla="+- f7 f17 0"/>
            <a:gd name="f24" fmla="*/ f19 1 21600"/>
            <a:gd name="f25" fmla="*/ f20 1 21600"/>
            <a:gd name="f26" fmla="*/ 21600 f19 1"/>
            <a:gd name="f27" fmla="*/ 21600 f20 1"/>
            <a:gd name="f28" fmla="+- 0 0 f22"/>
            <a:gd name="f29" fmla="min f25 f24"/>
            <a:gd name="f30" fmla="*/ f26 1 f21"/>
            <a:gd name="f31" fmla="*/ f27 1 f21"/>
            <a:gd name="f32" fmla="*/ f28 f1 1"/>
            <a:gd name="f33" fmla="*/ f32 1 f8"/>
            <a:gd name="f34" fmla="+- f31 0 f17"/>
            <a:gd name="f35" fmla="+- f30 0 f17"/>
            <a:gd name="f36" fmla="*/ f17 f29 1"/>
            <a:gd name="f37" fmla="*/ f7 f29 1"/>
            <a:gd name="f38" fmla="*/ f23 f29 1"/>
            <a:gd name="f39" fmla="*/ f31 f29 1"/>
            <a:gd name="f40" fmla="*/ f30 f29 1"/>
            <a:gd name="f41" fmla="+- f33 0 f2"/>
            <a:gd name="f42" fmla="+- f37 0 f38"/>
            <a:gd name="f43" fmla="+- f38 0 f37"/>
            <a:gd name="f44" fmla="*/ f34 f29 1"/>
            <a:gd name="f45" fmla="*/ f35 f29 1"/>
            <a:gd name="f46" fmla="cos 1 f41"/>
            <a:gd name="f47" fmla="abs f42"/>
            <a:gd name="f48" fmla="abs f43"/>
            <a:gd name="f49" fmla="?: f42 f18 f2"/>
            <a:gd name="f50" fmla="?: f42 f2 f18"/>
            <a:gd name="f51" fmla="?: f42 f3 f2"/>
            <a:gd name="f52" fmla="?: f42 f2 f3"/>
            <a:gd name="f53" fmla="+- f39 0 f44"/>
            <a:gd name="f54" fmla="?: f43 f18 f2"/>
            <a:gd name="f55" fmla="?: f43 f2 f18"/>
            <a:gd name="f56" fmla="+- f40 0 f45"/>
            <a:gd name="f57" fmla="+- f44 0 f39"/>
            <a:gd name="f58" fmla="+- f45 0 f40"/>
            <a:gd name="f59" fmla="?: f42 0 f1"/>
            <a:gd name="f60" fmla="?: f42 f1 0"/>
            <a:gd name="f61" fmla="+- 0 0 f46"/>
            <a:gd name="f62" fmla="?: f42 f52 f51"/>
            <a:gd name="f63" fmla="?: f42 f51 f52"/>
            <a:gd name="f64" fmla="?: f43 f50 f49"/>
            <a:gd name="f65" fmla="abs f53"/>
            <a:gd name="f66" fmla="?: f53 0 f1"/>
            <a:gd name="f67" fmla="?: f53 f1 0"/>
            <a:gd name="f68" fmla="?: f53 f54 f55"/>
            <a:gd name="f69" fmla="abs f56"/>
            <a:gd name="f70" fmla="abs f57"/>
            <a:gd name="f71" fmla="?: f56 f18 f2"/>
            <a:gd name="f72" fmla="?: f56 f2 f18"/>
            <a:gd name="f73" fmla="?: f56 f3 f2"/>
            <a:gd name="f74" fmla="?: f56 f2 f3"/>
            <a:gd name="f75" fmla="abs f58"/>
            <a:gd name="f76" fmla="?: f58 f18 f2"/>
            <a:gd name="f77" fmla="?: f58 f2 f18"/>
            <a:gd name="f78" fmla="?: f58 f60 f59"/>
            <a:gd name="f79" fmla="?: f58 f59 f60"/>
            <a:gd name="f80" fmla="*/ f17 f61 1"/>
            <a:gd name="f81" fmla="?: f43 f63 f62"/>
            <a:gd name="f82" fmla="?: f43 f67 f66"/>
            <a:gd name="f83" fmla="?: f43 f66 f67"/>
            <a:gd name="f84" fmla="?: f56 f74 f73"/>
            <a:gd name="f85" fmla="?: f56 f73 f74"/>
            <a:gd name="f86" fmla="?: f57 f72 f71"/>
            <a:gd name="f87" fmla="?: f42 f78 f79"/>
            <a:gd name="f88" fmla="?: f42 f76 f77"/>
            <a:gd name="f89" fmla="*/ f80 3163 1"/>
            <a:gd name="f90" fmla="?: f53 f82 f83"/>
            <a:gd name="f91" fmla="?: f57 f85 f84"/>
            <a:gd name="f92" fmla="*/ f89 1 7636"/>
            <a:gd name="f93" fmla="+- f7 f92 0"/>
            <a:gd name="f94" fmla="+- f30 0 f92"/>
            <a:gd name="f95" fmla="+- f31 0 f92"/>
            <a:gd name="f96" fmla="*/ f93 f29 1"/>
            <a:gd name="f97" fmla="*/ f94 f29 1"/>
            <a:gd name="f98" fmla="*/ f95 f29 1"/>
          </a:gdLst>
          <a:ahLst>
            <a:ahXY gdRefX="f0" minX="f7" maxX="f10">
              <a:pos x="f36" y="f37"/>
            </a:ahXY>
          </a:ahLst>
          <a:cxnLst>
            <a:cxn ang="3cd4">
              <a:pos x="hc" y="t"/>
            </a:cxn>
            <a:cxn ang="0">
              <a:pos x="r" y="vc"/>
            </a:cxn>
            <a:cxn ang="cd4">
              <a:pos x="hc" y="b"/>
            </a:cxn>
            <a:cxn ang="cd2">
              <a:pos x="l" y="vc"/>
            </a:cxn>
          </a:cxnLst>
          <a:rect l="f96" t="f96" r="f97" b="f98"/>
          <a:pathLst>
            <a:path>
              <a:moveTo>
                <a:pt x="f38" y="f37"/>
              </a:moveTo>
              <a:arcTo wR="f47" hR="f48" stAng="f81" swAng="f64"/>
              <a:lnTo>
                <a:pt x="f37" y="f44"/>
              </a:lnTo>
              <a:arcTo wR="f48" hR="f65" stAng="f90" swAng="f68"/>
              <a:lnTo>
                <a:pt x="f45" y="f39"/>
              </a:lnTo>
              <a:arcTo wR="f69" hR="f70" stAng="f91" swAng="f86"/>
              <a:lnTo>
                <a:pt x="f40" y="f38"/>
              </a:lnTo>
              <a:arcTo wR="f75" hR="f47" stAng="f87" swAng="f88"/>
              <a:close/>
            </a:path>
          </a:pathLst>
        </a:custGeom>
        <a:solidFill>
          <a:srgbClr val="F2D7C5"/>
        </a:solidFill>
        <a:ln w="12701" cap="flat">
          <a:solidFill>
            <a:srgbClr val="701E2B"/>
          </a:solidFill>
          <a:prstDash val="solid"/>
          <a:miter/>
        </a:ln>
      </xdr:spPr>
      <xdr:txBody>
        <a:bodyPr vert="horz" wrap="square" lIns="91440" tIns="45720" rIns="91440" bIns="45720" anchor="ctr" anchorCtr="0" compatLnSpc="0">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800" b="0" i="0" u="none" strike="noStrike" kern="0" cap="none" spc="0" baseline="0">
              <a:solidFill>
                <a:srgbClr val="000000"/>
              </a:solidFill>
              <a:uFillTx/>
            </a:defRPr>
          </a:pPr>
          <a:r>
            <a:rPr kumimoji="0" lang="fr-CA" sz="1300" b="0" i="0" u="none" strike="noStrike" kern="0" cap="none" spc="0" normalizeH="0" baseline="0" noProof="0">
              <a:ln>
                <a:noFill/>
              </a:ln>
              <a:solidFill>
                <a:srgbClr val="701E2B"/>
              </a:solidFill>
              <a:effectLst/>
              <a:uLnTx/>
              <a:uFillTx/>
              <a:latin typeface="Raleway" pitchFamily="2"/>
            </a:rPr>
            <a:t>In addition to the down payment, you </a:t>
          </a:r>
          <a:r>
            <a:rPr kumimoji="0" lang="fr-CA" sz="1300" b="1" i="0" u="none" strike="noStrike" kern="0" cap="none" spc="0" normalizeH="0" baseline="0" noProof="0">
              <a:ln>
                <a:noFill/>
              </a:ln>
              <a:solidFill>
                <a:srgbClr val="701E2B"/>
              </a:solidFill>
              <a:effectLst/>
              <a:uLnTx/>
              <a:uFillTx/>
              <a:latin typeface="Raleway" pitchFamily="2"/>
            </a:rPr>
            <a:t>need</a:t>
          </a:r>
          <a:r>
            <a:rPr kumimoji="0" lang="fr-CA" sz="1300" b="0" i="0" u="none" strike="noStrike" kern="0" cap="none" spc="0" normalizeH="0" baseline="0" noProof="0">
              <a:ln>
                <a:noFill/>
              </a:ln>
              <a:solidFill>
                <a:srgbClr val="701E2B"/>
              </a:solidFill>
              <a:effectLst/>
              <a:uLnTx/>
              <a:uFillTx/>
              <a:latin typeface="Raleway" pitchFamily="2"/>
            </a:rPr>
            <a:t> save up a certain amount of money before purchasing a new home in order to cover certain necessary costs. </a:t>
          </a:r>
        </a:p>
      </xdr:txBody>
    </xdr:sp>
    <xdr:clientData/>
  </xdr:oneCellAnchor>
  <xdr:oneCellAnchor>
    <xdr:from>
      <xdr:col>4</xdr:col>
      <xdr:colOff>685800</xdr:colOff>
      <xdr:row>33</xdr:row>
      <xdr:rowOff>83820</xdr:rowOff>
    </xdr:from>
    <xdr:ext cx="2392683" cy="1363983"/>
    <xdr:sp macro="" textlink="">
      <xdr:nvSpPr>
        <xdr:cNvPr id="20" name="Phylactère : pensées 46">
          <a:extLst>
            <a:ext uri="{FF2B5EF4-FFF2-40B4-BE49-F238E27FC236}">
              <a16:creationId xmlns:a16="http://schemas.microsoft.com/office/drawing/2014/main" id="{15429F03-9426-4B15-8B8D-CCE827D94ADB}"/>
            </a:ext>
          </a:extLst>
        </xdr:cNvPr>
        <xdr:cNvSpPr/>
      </xdr:nvSpPr>
      <xdr:spPr>
        <a:xfrm>
          <a:off x="3710940" y="9204960"/>
          <a:ext cx="2392683" cy="1363983"/>
        </a:xfrm>
        <a:custGeom>
          <a:avLst>
            <a:gd name="f0" fmla="val 29071"/>
            <a:gd name="f1" fmla="val 3054"/>
          </a:avLst>
          <a:gdLst>
            <a:gd name="f2" fmla="val 10800000"/>
            <a:gd name="f3" fmla="val 5400000"/>
            <a:gd name="f4" fmla="val 180"/>
            <a:gd name="f5" fmla="val w"/>
            <a:gd name="f6" fmla="val h"/>
            <a:gd name="f7" fmla="val 0"/>
            <a:gd name="f8" fmla="val 21600"/>
            <a:gd name="f9" fmla="*/ 5419351 1 1725033"/>
            <a:gd name="f10" fmla="val -2147483647"/>
            <a:gd name="f11" fmla="val 2147483647"/>
            <a:gd name="f12" fmla="val 1930"/>
            <a:gd name="f13" fmla="val 7160"/>
            <a:gd name="f14" fmla="val 1530"/>
            <a:gd name="f15" fmla="val 4490"/>
            <a:gd name="f16" fmla="val 3400"/>
            <a:gd name="f17" fmla="val 1970"/>
            <a:gd name="f18" fmla="val 5270"/>
            <a:gd name="f19" fmla="val 5860"/>
            <a:gd name="f20" fmla="val 1950"/>
            <a:gd name="f21" fmla="val 6470"/>
            <a:gd name="f22" fmla="val 2210"/>
            <a:gd name="f23" fmla="val 6970"/>
            <a:gd name="f24" fmla="val 2600"/>
            <a:gd name="f25" fmla="val 7450"/>
            <a:gd name="f26" fmla="val 1390"/>
            <a:gd name="f27" fmla="val 8340"/>
            <a:gd name="f28" fmla="val 650"/>
            <a:gd name="f29" fmla="val 9340"/>
            <a:gd name="f30" fmla="val 10004"/>
            <a:gd name="f31" fmla="val 690"/>
            <a:gd name="f32" fmla="val 10710"/>
            <a:gd name="f33" fmla="val 1050"/>
            <a:gd name="f34" fmla="val 11210"/>
            <a:gd name="f35" fmla="val 1700"/>
            <a:gd name="f36" fmla="val 11570"/>
            <a:gd name="f37" fmla="val 630"/>
            <a:gd name="f38" fmla="val 12330"/>
            <a:gd name="f39" fmla="val 13150"/>
            <a:gd name="f40" fmla="val 13840"/>
            <a:gd name="f41" fmla="val 14470"/>
            <a:gd name="f42" fmla="val 460"/>
            <a:gd name="f43" fmla="val 14870"/>
            <a:gd name="f44" fmla="val 1160"/>
            <a:gd name="f45" fmla="val 15330"/>
            <a:gd name="f46" fmla="val 440"/>
            <a:gd name="f47" fmla="val 16020"/>
            <a:gd name="f48" fmla="val 16740"/>
            <a:gd name="f49" fmla="val 17910"/>
            <a:gd name="f50" fmla="val 18900"/>
            <a:gd name="f51" fmla="val 1130"/>
            <a:gd name="f52" fmla="val 19110"/>
            <a:gd name="f53" fmla="val 2710"/>
            <a:gd name="f54" fmla="val 20240"/>
            <a:gd name="f55" fmla="val 3150"/>
            <a:gd name="f56" fmla="val 21060"/>
            <a:gd name="f57" fmla="val 4580"/>
            <a:gd name="f58" fmla="val 6220"/>
            <a:gd name="f59" fmla="val 6720"/>
            <a:gd name="f60" fmla="val 21000"/>
            <a:gd name="f61" fmla="val 7200"/>
            <a:gd name="f62" fmla="val 20830"/>
            <a:gd name="f63" fmla="val 7660"/>
            <a:gd name="f64" fmla="val 21310"/>
            <a:gd name="f65" fmla="val 8460"/>
            <a:gd name="f66" fmla="val 9450"/>
            <a:gd name="f67" fmla="val 10460"/>
            <a:gd name="f68" fmla="val 12750"/>
            <a:gd name="f69" fmla="val 20310"/>
            <a:gd name="f70" fmla="val 14680"/>
            <a:gd name="f71" fmla="val 18650"/>
            <a:gd name="f72" fmla="val 15010"/>
            <a:gd name="f73" fmla="val 17200"/>
            <a:gd name="f74" fmla="val 17370"/>
            <a:gd name="f75" fmla="val 18920"/>
            <a:gd name="f76" fmla="val 15770"/>
            <a:gd name="f77" fmla="val 15220"/>
            <a:gd name="f78" fmla="val 14700"/>
            <a:gd name="f79" fmla="val 18710"/>
            <a:gd name="f80" fmla="val 14240"/>
            <a:gd name="f81" fmla="val 18310"/>
            <a:gd name="f82" fmla="val 13820"/>
            <a:gd name="f83" fmla="val 12490"/>
            <a:gd name="f84" fmla="val 11000"/>
            <a:gd name="f85" fmla="val 9890"/>
            <a:gd name="f86" fmla="val 8840"/>
            <a:gd name="f87" fmla="val 20790"/>
            <a:gd name="f88" fmla="val 8210"/>
            <a:gd name="f89" fmla="val 19510"/>
            <a:gd name="f90" fmla="val 7620"/>
            <a:gd name="f91" fmla="val 20000"/>
            <a:gd name="f92" fmla="val 7930"/>
            <a:gd name="f93" fmla="val 20290"/>
            <a:gd name="f94" fmla="val 6240"/>
            <a:gd name="f95" fmla="val 4850"/>
            <a:gd name="f96" fmla="val 3570"/>
            <a:gd name="f97" fmla="val 19280"/>
            <a:gd name="f98" fmla="val 2900"/>
            <a:gd name="f99" fmla="val 17640"/>
            <a:gd name="f100" fmla="val 1300"/>
            <a:gd name="f101" fmla="val 17600"/>
            <a:gd name="f102" fmla="val 480"/>
            <a:gd name="f103" fmla="val 16300"/>
            <a:gd name="f104" fmla="val 14660"/>
            <a:gd name="f105" fmla="val 13900"/>
            <a:gd name="f106" fmla="val 13210"/>
            <a:gd name="f107" fmla="val 1070"/>
            <a:gd name="f108" fmla="val 12640"/>
            <a:gd name="f109" fmla="val 380"/>
            <a:gd name="f110" fmla="val 12160"/>
            <a:gd name="f111" fmla="val 10120"/>
            <a:gd name="f112" fmla="val 8590"/>
            <a:gd name="f113" fmla="val 840"/>
            <a:gd name="f114" fmla="val 7330"/>
            <a:gd name="f115" fmla="val 7410"/>
            <a:gd name="f116" fmla="val 2040"/>
            <a:gd name="f117" fmla="val 7690"/>
            <a:gd name="f118" fmla="val 2090"/>
            <a:gd name="f119" fmla="val 7920"/>
            <a:gd name="f120" fmla="val 2790"/>
            <a:gd name="f121" fmla="val 7480"/>
            <a:gd name="f122" fmla="val 3050"/>
            <a:gd name="f123" fmla="val 7670"/>
            <a:gd name="f124" fmla="val 3310"/>
            <a:gd name="f125" fmla="val 11130"/>
            <a:gd name="f126" fmla="val 1910"/>
            <a:gd name="f127" fmla="val 11080"/>
            <a:gd name="f128" fmla="val 2160"/>
            <a:gd name="f129" fmla="val 11030"/>
            <a:gd name="f130" fmla="val 2400"/>
            <a:gd name="f131" fmla="val 14720"/>
            <a:gd name="f132" fmla="val 1400"/>
            <a:gd name="f133" fmla="val 14640"/>
            <a:gd name="f134" fmla="val 1720"/>
            <a:gd name="f135" fmla="val 14540"/>
            <a:gd name="f136" fmla="val 2010"/>
            <a:gd name="f137" fmla="val 19130"/>
            <a:gd name="f138" fmla="val 2890"/>
            <a:gd name="f139" fmla="val 19230"/>
            <a:gd name="f140" fmla="val 3290"/>
            <a:gd name="f141" fmla="val 19190"/>
            <a:gd name="f142" fmla="val 3380"/>
            <a:gd name="f143" fmla="val 20660"/>
            <a:gd name="f144" fmla="val 8170"/>
            <a:gd name="f145" fmla="val 20430"/>
            <a:gd name="f146" fmla="val 8620"/>
            <a:gd name="f147" fmla="val 20110"/>
            <a:gd name="f148" fmla="val 8990"/>
            <a:gd name="f149" fmla="val 18660"/>
            <a:gd name="f150" fmla="val 18740"/>
            <a:gd name="f151" fmla="val 14200"/>
            <a:gd name="f152" fmla="val 18280"/>
            <a:gd name="f153" fmla="val 12200"/>
            <a:gd name="f154" fmla="val 17000"/>
            <a:gd name="f155" fmla="val 11450"/>
            <a:gd name="f156" fmla="val 14320"/>
            <a:gd name="f157" fmla="val 17980"/>
            <a:gd name="f158" fmla="val 14350"/>
            <a:gd name="f159" fmla="val 17680"/>
            <a:gd name="f160" fmla="val 14370"/>
            <a:gd name="f161" fmla="val 17360"/>
            <a:gd name="f162" fmla="val 8220"/>
            <a:gd name="f163" fmla="val 8060"/>
            <a:gd name="f164" fmla="val 19250"/>
            <a:gd name="f165" fmla="val 7960"/>
            <a:gd name="f166" fmla="val 18950"/>
            <a:gd name="f167" fmla="val 7860"/>
            <a:gd name="f168" fmla="val 18640"/>
            <a:gd name="f169" fmla="val 3090"/>
            <a:gd name="f170" fmla="val 3280"/>
            <a:gd name="f171" fmla="val 17540"/>
            <a:gd name="f172" fmla="val 3460"/>
            <a:gd name="f173" fmla="val 17450"/>
            <a:gd name="f174" fmla="val 12900"/>
            <a:gd name="f175" fmla="val 1780"/>
            <a:gd name="f176" fmla="val 13130"/>
            <a:gd name="f177" fmla="val 2330"/>
            <a:gd name="f178" fmla="val 13040"/>
            <a:gd name="f179" fmla="*/ 1800 1800 1"/>
            <a:gd name="f180" fmla="+- 0 0 0"/>
            <a:gd name="f181" fmla="+- 0 0 23592960"/>
            <a:gd name="f182" fmla="val 1800"/>
            <a:gd name="f183" fmla="*/ 1200 1200 1"/>
            <a:gd name="f184" fmla="val 1200"/>
            <a:gd name="f185" fmla="*/ 700 700 1"/>
            <a:gd name="f186" fmla="val 700"/>
            <a:gd name="f187" fmla="+- 0 0 -270"/>
            <a:gd name="f188" fmla="+- 0 0 180"/>
            <a:gd name="f189" fmla="+- 0 0 -90"/>
            <a:gd name="f190" fmla="+- 0 0 -212"/>
            <a:gd name="f191" fmla="*/ f5 1 21600"/>
            <a:gd name="f192" fmla="*/ f6 1 21600"/>
            <a:gd name="f193" fmla="*/ f9 1 180"/>
            <a:gd name="f194" fmla="pin -2147483647 f0 2147483647"/>
            <a:gd name="f195" fmla="pin -2147483647 f1 2147483647"/>
            <a:gd name="f196" fmla="*/ 0 f9 1"/>
            <a:gd name="f197" fmla="*/ f180 f2 1"/>
            <a:gd name="f198" fmla="*/ f181 f2 1"/>
            <a:gd name="f199" fmla="*/ f187 f2 1"/>
            <a:gd name="f200" fmla="*/ f188 f2 1"/>
            <a:gd name="f201" fmla="*/ f189 f2 1"/>
            <a:gd name="f202" fmla="*/ f190 f2 1"/>
            <a:gd name="f203" fmla="+- f194 0 10800"/>
            <a:gd name="f204" fmla="+- f195 0 10800"/>
            <a:gd name="f205" fmla="val f194"/>
            <a:gd name="f206" fmla="val f195"/>
            <a:gd name="f207" fmla="*/ f194 f191 1"/>
            <a:gd name="f208" fmla="*/ f195 f192 1"/>
            <a:gd name="f209" fmla="*/ 3000 f191 1"/>
            <a:gd name="f210" fmla="*/ 17110 f191 1"/>
            <a:gd name="f211" fmla="*/ 17330 f192 1"/>
            <a:gd name="f212" fmla="*/ 3320 f192 1"/>
            <a:gd name="f213" fmla="*/ f196 1 f4"/>
            <a:gd name="f214" fmla="*/ f197 1 f4"/>
            <a:gd name="f215" fmla="*/ f198 1 f4"/>
            <a:gd name="f216" fmla="*/ 0 f191 1"/>
            <a:gd name="f217" fmla="*/ 10800 f192 1"/>
            <a:gd name="f218" fmla="*/ f199 1 f4"/>
            <a:gd name="f219" fmla="*/ 10800 f191 1"/>
            <a:gd name="f220" fmla="*/ 21600 f192 1"/>
            <a:gd name="f221" fmla="*/ f200 1 f4"/>
            <a:gd name="f222" fmla="*/ 21600 f191 1"/>
            <a:gd name="f223" fmla="*/ f201 1 f4"/>
            <a:gd name="f224" fmla="*/ 0 f192 1"/>
            <a:gd name="f225" fmla="*/ f202 1 f4"/>
            <a:gd name="f226" fmla="+- 0 0 f204"/>
            <a:gd name="f227" fmla="+- 0 0 f203"/>
            <a:gd name="f228" fmla="+- 0 0 f213"/>
            <a:gd name="f229" fmla="+- f214 0 f3"/>
            <a:gd name="f230" fmla="+- f215 0 f3"/>
            <a:gd name="f231" fmla="+- f218 0 f3"/>
            <a:gd name="f232" fmla="+- f221 0 f3"/>
            <a:gd name="f233" fmla="+- f223 0 f3"/>
            <a:gd name="f234" fmla="*/ f205 f191 1"/>
            <a:gd name="f235" fmla="*/ f206 f192 1"/>
            <a:gd name="f236" fmla="+- f225 0 f3"/>
            <a:gd name="f237" fmla="at2 f226 f227"/>
            <a:gd name="f238" fmla="*/ f228 f2 1"/>
            <a:gd name="f239" fmla="+- f230 0 f229"/>
            <a:gd name="f240" fmla="+- f237 f3 0"/>
            <a:gd name="f241" fmla="*/ f238 1 f9"/>
            <a:gd name="f242" fmla="*/ f240 f9 1"/>
            <a:gd name="f243" fmla="+- f241 0 f3"/>
            <a:gd name="f244" fmla="*/ f242 1 f2"/>
            <a:gd name="f245" fmla="cos 1 f243"/>
            <a:gd name="f246" fmla="sin 1 f243"/>
            <a:gd name="f247" fmla="+- 0 0 f244"/>
            <a:gd name="f248" fmla="+- 0 0 f245"/>
            <a:gd name="f249" fmla="+- 0 0 f246"/>
            <a:gd name="f250" fmla="val f247"/>
            <a:gd name="f251" fmla="*/ 1800 f248 1"/>
            <a:gd name="f252" fmla="*/ 1800 f249 1"/>
            <a:gd name="f253" fmla="*/ 1200 f248 1"/>
            <a:gd name="f254" fmla="*/ 1200 f249 1"/>
            <a:gd name="f255" fmla="*/ 700 f248 1"/>
            <a:gd name="f256" fmla="*/ 700 f249 1"/>
            <a:gd name="f257" fmla="*/ f250 1 f193"/>
            <a:gd name="f258" fmla="*/ f251 f251 1"/>
            <a:gd name="f259" fmla="*/ f252 f252 1"/>
            <a:gd name="f260" fmla="*/ f253 f253 1"/>
            <a:gd name="f261" fmla="*/ f254 f254 1"/>
            <a:gd name="f262" fmla="*/ f255 f255 1"/>
            <a:gd name="f263" fmla="*/ f256 f256 1"/>
            <a:gd name="f264" fmla="*/ f257 f193 1"/>
            <a:gd name="f265" fmla="+- f258 f259 0"/>
            <a:gd name="f266" fmla="+- f260 f261 0"/>
            <a:gd name="f267" fmla="+- f262 f263 0"/>
            <a:gd name="f268" fmla="+- 0 0 f264"/>
            <a:gd name="f269" fmla="sqrt f265"/>
            <a:gd name="f270" fmla="sqrt f266"/>
            <a:gd name="f271" fmla="sqrt f267"/>
            <a:gd name="f272" fmla="*/ f268 f2 1"/>
            <a:gd name="f273" fmla="*/ f179 1 f269"/>
            <a:gd name="f274" fmla="*/ f183 1 f270"/>
            <a:gd name="f275" fmla="*/ f185 1 f271"/>
            <a:gd name="f276" fmla="*/ f272 1 f9"/>
            <a:gd name="f277" fmla="*/ f248 f273 1"/>
            <a:gd name="f278" fmla="*/ f249 f273 1"/>
            <a:gd name="f279" fmla="*/ f248 f274 1"/>
            <a:gd name="f280" fmla="*/ f249 f274 1"/>
            <a:gd name="f281" fmla="*/ f248 f275 1"/>
            <a:gd name="f282" fmla="*/ f249 f275 1"/>
            <a:gd name="f283" fmla="+- f276 0 f3"/>
            <a:gd name="f284" fmla="+- f205 0 f281"/>
            <a:gd name="f285" fmla="+- f206 0 f282"/>
            <a:gd name="f286" fmla="sin 1 f283"/>
            <a:gd name="f287" fmla="cos 1 f283"/>
            <a:gd name="f288" fmla="+- 0 0 f286"/>
            <a:gd name="f289" fmla="+- 0 0 f287"/>
            <a:gd name="f290" fmla="*/ 10800 f288 1"/>
            <a:gd name="f291" fmla="*/ 10800 f289 1"/>
            <a:gd name="f292" fmla="+- f290 10800 0"/>
            <a:gd name="f293" fmla="+- f291 10800 0"/>
            <a:gd name="f294" fmla="*/ f290 1 12"/>
            <a:gd name="f295" fmla="*/ f291 1 12"/>
            <a:gd name="f296" fmla="+- f194 0 f292"/>
            <a:gd name="f297" fmla="+- f195 0 f293"/>
            <a:gd name="f298" fmla="*/ f296 1 3"/>
            <a:gd name="f299" fmla="*/ f297 1 3"/>
            <a:gd name="f300" fmla="*/ f296 2 1"/>
            <a:gd name="f301" fmla="*/ f297 2 1"/>
            <a:gd name="f302" fmla="*/ f300 1 3"/>
            <a:gd name="f303" fmla="*/ f301 1 3"/>
            <a:gd name="f304" fmla="+- f298 f292 0"/>
            <a:gd name="f305" fmla="+- f299 f293 0"/>
            <a:gd name="f306" fmla="+- f304 0 f294"/>
            <a:gd name="f307" fmla="+- f305 0 f295"/>
            <a:gd name="f308" fmla="+- f302 f292 0"/>
            <a:gd name="f309" fmla="+- f303 f293 0"/>
            <a:gd name="f310" fmla="+- f306 0 f277"/>
            <a:gd name="f311" fmla="+- f307 0 f278"/>
            <a:gd name="f312" fmla="+- f308 0 f279"/>
            <a:gd name="f313" fmla="+- f309 0 f280"/>
          </a:gdLst>
          <a:ahLst>
            <a:ahXY gdRefX="f0" minX="f10" maxX="f11" gdRefY="f1" minY="f10" maxY="f11">
              <a:pos x="f207" y="f208"/>
            </a:ahXY>
          </a:ahLst>
          <a:cxnLst>
            <a:cxn ang="3cd4">
              <a:pos x="hc" y="t"/>
            </a:cxn>
            <a:cxn ang="0">
              <a:pos x="r" y="vc"/>
            </a:cxn>
            <a:cxn ang="cd4">
              <a:pos x="hc" y="b"/>
            </a:cxn>
            <a:cxn ang="cd2">
              <a:pos x="l" y="vc"/>
            </a:cxn>
            <a:cxn ang="f231">
              <a:pos x="f216" y="f217"/>
            </a:cxn>
            <a:cxn ang="f232">
              <a:pos x="f219" y="f220"/>
            </a:cxn>
            <a:cxn ang="f233">
              <a:pos x="f222" y="f217"/>
            </a:cxn>
            <a:cxn ang="f229">
              <a:pos x="f219" y="f224"/>
            </a:cxn>
            <a:cxn ang="f236">
              <a:pos x="f234" y="f235"/>
            </a:cxn>
          </a:cxnLst>
          <a:rect l="f209" t="f212" r="f210" b="f211"/>
          <a:pathLst>
            <a:path w="21600" h="21600">
              <a:moveTo>
                <a:pt x="f12" y="f13"/>
              </a:moveTo>
              <a:cubicBezTo>
                <a:pt x="f14" y="f15"/>
                <a:pt x="f16" y="f17"/>
                <a:pt x="f18" y="f17"/>
              </a:cubicBezTo>
              <a:cubicBezTo>
                <a:pt x="f19" y="f20"/>
                <a:pt x="f21" y="f22"/>
                <a:pt x="f23" y="f24"/>
              </a:cubicBezTo>
              <a:cubicBezTo>
                <a:pt x="f25" y="f26"/>
                <a:pt x="f27" y="f28"/>
                <a:pt x="f29" y="f28"/>
              </a:cubicBezTo>
              <a:cubicBezTo>
                <a:pt x="f30" y="f31"/>
                <a:pt x="f32" y="f33"/>
                <a:pt x="f34" y="f35"/>
              </a:cubicBezTo>
              <a:cubicBezTo>
                <a:pt x="f36" y="f37"/>
                <a:pt x="f38" y="f7"/>
                <a:pt x="f39" y="f7"/>
              </a:cubicBezTo>
              <a:cubicBezTo>
                <a:pt x="f40" y="f7"/>
                <a:pt x="f41" y="f42"/>
                <a:pt x="f43" y="f44"/>
              </a:cubicBezTo>
              <a:cubicBezTo>
                <a:pt x="f45" y="f46"/>
                <a:pt x="f47" y="f7"/>
                <a:pt x="f48" y="f7"/>
              </a:cubicBezTo>
              <a:cubicBezTo>
                <a:pt x="f49" y="f7"/>
                <a:pt x="f50" y="f51"/>
                <a:pt x="f52" y="f53"/>
              </a:cubicBezTo>
              <a:cubicBezTo>
                <a:pt x="f54" y="f55"/>
                <a:pt x="f56" y="f57"/>
                <a:pt x="f56" y="f58"/>
              </a:cubicBezTo>
              <a:cubicBezTo>
                <a:pt x="f56" y="f59"/>
                <a:pt x="f60" y="f61"/>
                <a:pt x="f62" y="f63"/>
              </a:cubicBezTo>
              <a:cubicBezTo>
                <a:pt x="f64" y="f65"/>
                <a:pt x="f8" y="f66"/>
                <a:pt x="f8" y="f67"/>
              </a:cubicBezTo>
              <a:cubicBezTo>
                <a:pt x="f8" y="f68"/>
                <a:pt x="f69" y="f70"/>
                <a:pt x="f71" y="f72"/>
              </a:cubicBezTo>
              <a:cubicBezTo>
                <a:pt x="f71" y="f73"/>
                <a:pt x="f74" y="f75"/>
                <a:pt x="f76" y="f75"/>
              </a:cubicBezTo>
              <a:cubicBezTo>
                <a:pt x="f77" y="f75"/>
                <a:pt x="f78" y="f79"/>
                <a:pt x="f80" y="f81"/>
              </a:cubicBezTo>
              <a:cubicBezTo>
                <a:pt x="f82" y="f54"/>
                <a:pt x="f83" y="f8"/>
                <a:pt x="f84" y="f8"/>
              </a:cubicBezTo>
              <a:cubicBezTo>
                <a:pt x="f85" y="f8"/>
                <a:pt x="f86" y="f87"/>
                <a:pt x="f88" y="f89"/>
              </a:cubicBezTo>
              <a:cubicBezTo>
                <a:pt x="f90" y="f91"/>
                <a:pt x="f92" y="f93"/>
                <a:pt x="f94" y="f93"/>
              </a:cubicBezTo>
              <a:cubicBezTo>
                <a:pt x="f95" y="f93"/>
                <a:pt x="f96" y="f97"/>
                <a:pt x="f98" y="f99"/>
              </a:cubicBezTo>
              <a:cubicBezTo>
                <a:pt x="f100" y="f101"/>
                <a:pt x="f102" y="f103"/>
                <a:pt x="f102" y="f104"/>
              </a:cubicBezTo>
              <a:cubicBezTo>
                <a:pt x="f102" y="f105"/>
                <a:pt x="f31" y="f106"/>
                <a:pt x="f107" y="f108"/>
              </a:cubicBezTo>
              <a:cubicBezTo>
                <a:pt x="f109" y="f110"/>
                <a:pt x="f7" y="f34"/>
                <a:pt x="f7" y="f111"/>
              </a:cubicBezTo>
              <a:cubicBezTo>
                <a:pt x="f7" y="f112"/>
                <a:pt x="f113" y="f114"/>
                <a:pt x="f12" y="f13"/>
              </a:cubicBezTo>
              <a:close/>
            </a:path>
            <a:path w="21600" h="21600" fill="none">
              <a:moveTo>
                <a:pt x="f12" y="f13"/>
              </a:moveTo>
              <a:cubicBezTo>
                <a:pt x="f20" y="f115"/>
                <a:pt x="f116" y="f117"/>
                <a:pt x="f118" y="f119"/>
              </a:cubicBezTo>
            </a:path>
            <a:path w="21600" h="21600" fill="none">
              <a:moveTo>
                <a:pt x="f23" y="f24"/>
              </a:moveTo>
              <a:cubicBezTo>
                <a:pt x="f61" y="f120"/>
                <a:pt x="f121" y="f122"/>
                <a:pt x="f123" y="f124"/>
              </a:cubicBezTo>
            </a:path>
            <a:path w="21600" h="21600" fill="none">
              <a:moveTo>
                <a:pt x="f34" y="f35"/>
              </a:moveTo>
              <a:cubicBezTo>
                <a:pt x="f125" y="f126"/>
                <a:pt x="f127" y="f128"/>
                <a:pt x="f129" y="f130"/>
              </a:cubicBezTo>
            </a:path>
            <a:path w="21600" h="21600" fill="none">
              <a:moveTo>
                <a:pt x="f43" y="f44"/>
              </a:moveTo>
              <a:cubicBezTo>
                <a:pt x="f131" y="f132"/>
                <a:pt x="f133" y="f134"/>
                <a:pt x="f135" y="f136"/>
              </a:cubicBezTo>
            </a:path>
            <a:path w="21600" h="21600" fill="none">
              <a:moveTo>
                <a:pt x="f52" y="f53"/>
              </a:moveTo>
              <a:cubicBezTo>
                <a:pt x="f137" y="f138"/>
                <a:pt x="f139" y="f140"/>
                <a:pt x="f141" y="f142"/>
              </a:cubicBezTo>
            </a:path>
            <a:path w="21600" h="21600" fill="none">
              <a:moveTo>
                <a:pt x="f62" y="f63"/>
              </a:moveTo>
              <a:cubicBezTo>
                <a:pt x="f143" y="f144"/>
                <a:pt x="f145" y="f146"/>
                <a:pt x="f147" y="f148"/>
              </a:cubicBezTo>
            </a:path>
            <a:path w="21600" h="21600" fill="none">
              <a:moveTo>
                <a:pt x="f149" y="f72"/>
              </a:moveTo>
              <a:cubicBezTo>
                <a:pt x="f150" y="f151"/>
                <a:pt x="f152" y="f153"/>
                <a:pt x="f154" y="f155"/>
              </a:cubicBezTo>
            </a:path>
            <a:path w="21600" h="21600" fill="none">
              <a:moveTo>
                <a:pt x="f80" y="f81"/>
              </a:moveTo>
              <a:cubicBezTo>
                <a:pt x="f156" y="f157"/>
                <a:pt x="f158" y="f159"/>
                <a:pt x="f160" y="f161"/>
              </a:cubicBezTo>
            </a:path>
            <a:path w="21600" h="21600" fill="none">
              <a:moveTo>
                <a:pt x="f162" y="f89"/>
              </a:moveTo>
              <a:cubicBezTo>
                <a:pt x="f163" y="f164"/>
                <a:pt x="f165" y="f166"/>
                <a:pt x="f167" y="f168"/>
              </a:cubicBezTo>
            </a:path>
            <a:path w="21600" h="21600" fill="none">
              <a:moveTo>
                <a:pt x="f98" y="f99"/>
              </a:moveTo>
              <a:cubicBezTo>
                <a:pt x="f169" y="f101"/>
                <a:pt x="f170" y="f171"/>
                <a:pt x="f172" y="f173"/>
              </a:cubicBezTo>
            </a:path>
            <a:path w="21600" h="21600" fill="none">
              <a:moveTo>
                <a:pt x="f107" y="f108"/>
              </a:moveTo>
              <a:cubicBezTo>
                <a:pt x="f132" y="f174"/>
                <a:pt x="f175" y="f176"/>
                <a:pt x="f177" y="f178"/>
              </a:cubicBezTo>
            </a:path>
            <a:path w="21600" h="21600">
              <a:moveTo>
                <a:pt x="f310" y="f311"/>
              </a:moveTo>
              <a:arcTo wR="f182" hR="f182" stAng="f229" swAng="f239"/>
              <a:close/>
            </a:path>
            <a:path w="21600" h="21600">
              <a:moveTo>
                <a:pt x="f312" y="f313"/>
              </a:moveTo>
              <a:arcTo wR="f184" hR="f184" stAng="f229" swAng="f239"/>
              <a:close/>
            </a:path>
            <a:path w="21600" h="21600">
              <a:moveTo>
                <a:pt x="f284" y="f285"/>
              </a:moveTo>
              <a:arcTo wR="f186" hR="f186" stAng="f229" swAng="f239"/>
              <a:close/>
            </a:path>
          </a:pathLst>
        </a:custGeom>
        <a:solidFill>
          <a:srgbClr val="CAF0FF"/>
        </a:solidFill>
        <a:ln w="12701" cap="flat">
          <a:solidFill>
            <a:srgbClr val="701E2B"/>
          </a:solidFill>
          <a:prstDash val="solid"/>
          <a:miter/>
        </a:ln>
      </xdr:spPr>
      <xdr:txBody>
        <a:bodyPr vert="horz" wrap="square" lIns="91440" tIns="45720" rIns="91440" bIns="45720" anchor="ctr" anchorCtr="1" compatLnSpc="0">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sz="1800" b="0" i="0" u="none" strike="noStrike" kern="0" cap="none" spc="0" baseline="0">
              <a:solidFill>
                <a:srgbClr val="000000"/>
              </a:solidFill>
              <a:uFillTx/>
            </a:defRPr>
          </a:pPr>
          <a:r>
            <a:rPr kumimoji="0" lang="fr-CA" sz="1300" b="0" i="0" u="none" strike="noStrike" kern="0" cap="none" spc="0" normalizeH="0" baseline="0" noProof="0">
              <a:ln>
                <a:noFill/>
              </a:ln>
              <a:solidFill>
                <a:srgbClr val="701E2B"/>
              </a:solidFill>
              <a:effectLst/>
              <a:uLnTx/>
              <a:uFillTx/>
              <a:latin typeface="Raleway" pitchFamily="2"/>
            </a:rPr>
            <a:t>Does my monthly budget allow me to spend this amount?</a:t>
          </a:r>
        </a:p>
      </xdr:txBody>
    </xdr:sp>
    <xdr:clientData/>
  </xdr:oneCellAnchor>
  <xdr:oneCellAnchor>
    <xdr:from>
      <xdr:col>0</xdr:col>
      <xdr:colOff>327656</xdr:colOff>
      <xdr:row>2</xdr:row>
      <xdr:rowOff>175263</xdr:rowOff>
    </xdr:from>
    <xdr:ext cx="2613656" cy="982980"/>
    <xdr:sp macro="" textlink="">
      <xdr:nvSpPr>
        <xdr:cNvPr id="21" name="Rectangle : coins arrondis 48">
          <a:extLst>
            <a:ext uri="{FF2B5EF4-FFF2-40B4-BE49-F238E27FC236}">
              <a16:creationId xmlns:a16="http://schemas.microsoft.com/office/drawing/2014/main" id="{6D4F5E0F-06AA-4484-958A-29590951AA78}"/>
            </a:ext>
          </a:extLst>
        </xdr:cNvPr>
        <xdr:cNvSpPr/>
      </xdr:nvSpPr>
      <xdr:spPr>
        <a:xfrm>
          <a:off x="327656" y="1447803"/>
          <a:ext cx="2613656" cy="982980"/>
        </a:xfrm>
        <a:custGeom>
          <a:avLst>
            <a:gd name="f0" fmla="val 3600"/>
          </a:avLst>
          <a:gdLst>
            <a:gd name="f1" fmla="val 10800000"/>
            <a:gd name="f2" fmla="val 5400000"/>
            <a:gd name="f3" fmla="val 16200000"/>
            <a:gd name="f4" fmla="val w"/>
            <a:gd name="f5" fmla="val h"/>
            <a:gd name="f6" fmla="val ss"/>
            <a:gd name="f7" fmla="val 0"/>
            <a:gd name="f8" fmla="*/ 5419351 1 1725033"/>
            <a:gd name="f9" fmla="val 45"/>
            <a:gd name="f10" fmla="val 10800"/>
            <a:gd name="f11" fmla="val -2147483647"/>
            <a:gd name="f12" fmla="val 2147483647"/>
            <a:gd name="f13" fmla="abs f4"/>
            <a:gd name="f14" fmla="abs f5"/>
            <a:gd name="f15" fmla="abs f6"/>
            <a:gd name="f16" fmla="*/ f8 1 180"/>
            <a:gd name="f17" fmla="pin 0 f0 10800"/>
            <a:gd name="f18" fmla="+- 0 0 f2"/>
            <a:gd name="f19" fmla="?: f13 f4 1"/>
            <a:gd name="f20" fmla="?: f14 f5 1"/>
            <a:gd name="f21" fmla="?: f15 f6 1"/>
            <a:gd name="f22" fmla="*/ f9 f16 1"/>
            <a:gd name="f23" fmla="+- f7 f17 0"/>
            <a:gd name="f24" fmla="*/ f19 1 21600"/>
            <a:gd name="f25" fmla="*/ f20 1 21600"/>
            <a:gd name="f26" fmla="*/ 21600 f19 1"/>
            <a:gd name="f27" fmla="*/ 21600 f20 1"/>
            <a:gd name="f28" fmla="+- 0 0 f22"/>
            <a:gd name="f29" fmla="min f25 f24"/>
            <a:gd name="f30" fmla="*/ f26 1 f21"/>
            <a:gd name="f31" fmla="*/ f27 1 f21"/>
            <a:gd name="f32" fmla="*/ f28 f1 1"/>
            <a:gd name="f33" fmla="*/ f32 1 f8"/>
            <a:gd name="f34" fmla="+- f31 0 f17"/>
            <a:gd name="f35" fmla="+- f30 0 f17"/>
            <a:gd name="f36" fmla="*/ f17 f29 1"/>
            <a:gd name="f37" fmla="*/ f7 f29 1"/>
            <a:gd name="f38" fmla="*/ f23 f29 1"/>
            <a:gd name="f39" fmla="*/ f31 f29 1"/>
            <a:gd name="f40" fmla="*/ f30 f29 1"/>
            <a:gd name="f41" fmla="+- f33 0 f2"/>
            <a:gd name="f42" fmla="+- f37 0 f38"/>
            <a:gd name="f43" fmla="+- f38 0 f37"/>
            <a:gd name="f44" fmla="*/ f34 f29 1"/>
            <a:gd name="f45" fmla="*/ f35 f29 1"/>
            <a:gd name="f46" fmla="cos 1 f41"/>
            <a:gd name="f47" fmla="abs f42"/>
            <a:gd name="f48" fmla="abs f43"/>
            <a:gd name="f49" fmla="?: f42 f18 f2"/>
            <a:gd name="f50" fmla="?: f42 f2 f18"/>
            <a:gd name="f51" fmla="?: f42 f3 f2"/>
            <a:gd name="f52" fmla="?: f42 f2 f3"/>
            <a:gd name="f53" fmla="+- f39 0 f44"/>
            <a:gd name="f54" fmla="?: f43 f18 f2"/>
            <a:gd name="f55" fmla="?: f43 f2 f18"/>
            <a:gd name="f56" fmla="+- f40 0 f45"/>
            <a:gd name="f57" fmla="+- f44 0 f39"/>
            <a:gd name="f58" fmla="+- f45 0 f40"/>
            <a:gd name="f59" fmla="?: f42 0 f1"/>
            <a:gd name="f60" fmla="?: f42 f1 0"/>
            <a:gd name="f61" fmla="+- 0 0 f46"/>
            <a:gd name="f62" fmla="?: f42 f52 f51"/>
            <a:gd name="f63" fmla="?: f42 f51 f52"/>
            <a:gd name="f64" fmla="?: f43 f50 f49"/>
            <a:gd name="f65" fmla="abs f53"/>
            <a:gd name="f66" fmla="?: f53 0 f1"/>
            <a:gd name="f67" fmla="?: f53 f1 0"/>
            <a:gd name="f68" fmla="?: f53 f54 f55"/>
            <a:gd name="f69" fmla="abs f56"/>
            <a:gd name="f70" fmla="abs f57"/>
            <a:gd name="f71" fmla="?: f56 f18 f2"/>
            <a:gd name="f72" fmla="?: f56 f2 f18"/>
            <a:gd name="f73" fmla="?: f56 f3 f2"/>
            <a:gd name="f74" fmla="?: f56 f2 f3"/>
            <a:gd name="f75" fmla="abs f58"/>
            <a:gd name="f76" fmla="?: f58 f18 f2"/>
            <a:gd name="f77" fmla="?: f58 f2 f18"/>
            <a:gd name="f78" fmla="?: f58 f60 f59"/>
            <a:gd name="f79" fmla="?: f58 f59 f60"/>
            <a:gd name="f80" fmla="*/ f17 f61 1"/>
            <a:gd name="f81" fmla="?: f43 f63 f62"/>
            <a:gd name="f82" fmla="?: f43 f67 f66"/>
            <a:gd name="f83" fmla="?: f43 f66 f67"/>
            <a:gd name="f84" fmla="?: f56 f74 f73"/>
            <a:gd name="f85" fmla="?: f56 f73 f74"/>
            <a:gd name="f86" fmla="?: f57 f72 f71"/>
            <a:gd name="f87" fmla="?: f42 f78 f79"/>
            <a:gd name="f88" fmla="?: f42 f76 f77"/>
            <a:gd name="f89" fmla="*/ f80 3163 1"/>
            <a:gd name="f90" fmla="?: f53 f82 f83"/>
            <a:gd name="f91" fmla="?: f57 f85 f84"/>
            <a:gd name="f92" fmla="*/ f89 1 7636"/>
            <a:gd name="f93" fmla="+- f7 f92 0"/>
            <a:gd name="f94" fmla="+- f30 0 f92"/>
            <a:gd name="f95" fmla="+- f31 0 f92"/>
            <a:gd name="f96" fmla="*/ f93 f29 1"/>
            <a:gd name="f97" fmla="*/ f94 f29 1"/>
            <a:gd name="f98" fmla="*/ f95 f29 1"/>
          </a:gdLst>
          <a:ahLst>
            <a:ahXY gdRefX="f0" minX="f7" maxX="f10">
              <a:pos x="f36" y="f37"/>
            </a:ahXY>
          </a:ahLst>
          <a:cxnLst>
            <a:cxn ang="3cd4">
              <a:pos x="hc" y="t"/>
            </a:cxn>
            <a:cxn ang="0">
              <a:pos x="r" y="vc"/>
            </a:cxn>
            <a:cxn ang="cd4">
              <a:pos x="hc" y="b"/>
            </a:cxn>
            <a:cxn ang="cd2">
              <a:pos x="l" y="vc"/>
            </a:cxn>
          </a:cxnLst>
          <a:rect l="f96" t="f96" r="f97" b="f98"/>
          <a:pathLst>
            <a:path>
              <a:moveTo>
                <a:pt x="f38" y="f37"/>
              </a:moveTo>
              <a:arcTo wR="f47" hR="f48" stAng="f81" swAng="f64"/>
              <a:lnTo>
                <a:pt x="f37" y="f44"/>
              </a:lnTo>
              <a:arcTo wR="f48" hR="f65" stAng="f90" swAng="f68"/>
              <a:lnTo>
                <a:pt x="f45" y="f39"/>
              </a:lnTo>
              <a:arcTo wR="f69" hR="f70" stAng="f91" swAng="f86"/>
              <a:lnTo>
                <a:pt x="f40" y="f38"/>
              </a:lnTo>
              <a:arcTo wR="f75" hR="f47" stAng="f87" swAng="f88"/>
              <a:close/>
            </a:path>
          </a:pathLst>
        </a:custGeom>
        <a:solidFill>
          <a:srgbClr val="F2D7C5"/>
        </a:solidFill>
        <a:ln w="12701" cap="flat">
          <a:solidFill>
            <a:srgbClr val="701E2B"/>
          </a:solidFill>
          <a:prstDash val="solid"/>
          <a:miter/>
        </a:ln>
      </xdr:spPr>
      <xdr:txBody>
        <a:bodyPr vert="horz" wrap="square" lIns="91440" tIns="45720" rIns="91440" bIns="45720" anchor="t" anchorCtr="0" compatLnSpc="0">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800" b="0" i="0" u="none" strike="noStrike" kern="0" cap="none" spc="0" baseline="0">
              <a:solidFill>
                <a:srgbClr val="000000"/>
              </a:solidFill>
              <a:uFillTx/>
            </a:defRPr>
          </a:pPr>
          <a:r>
            <a:rPr kumimoji="0" lang="fr-CA" sz="1300" b="0" i="0" u="none" strike="noStrike" kern="0" cap="none" spc="0" normalizeH="0" baseline="0" noProof="0">
              <a:ln>
                <a:noFill/>
              </a:ln>
              <a:solidFill>
                <a:srgbClr val="701E2B"/>
              </a:solidFill>
              <a:effectLst/>
              <a:uLnTx/>
              <a:uFillTx/>
              <a:latin typeface="Raleway" pitchFamily="2"/>
            </a:rPr>
            <a:t>Fill in the white cases only. Coloured cases will fill out automatically</a:t>
          </a:r>
        </a:p>
      </xdr:txBody>
    </xdr:sp>
    <xdr:clientData/>
  </xdr:oneCellAnchor>
  <xdr:twoCellAnchor>
    <xdr:from>
      <xdr:col>7</xdr:col>
      <xdr:colOff>556260</xdr:colOff>
      <xdr:row>2</xdr:row>
      <xdr:rowOff>205740</xdr:rowOff>
    </xdr:from>
    <xdr:to>
      <xdr:col>9</xdr:col>
      <xdr:colOff>609600</xdr:colOff>
      <xdr:row>5</xdr:row>
      <xdr:rowOff>274320</xdr:rowOff>
    </xdr:to>
    <xdr:sp macro="" textlink="">
      <xdr:nvSpPr>
        <xdr:cNvPr id="22" name="Bulle narrative : rectangle à coins arrondis 21">
          <a:extLst>
            <a:ext uri="{FF2B5EF4-FFF2-40B4-BE49-F238E27FC236}">
              <a16:creationId xmlns:a16="http://schemas.microsoft.com/office/drawing/2014/main" id="{82237352-BAA0-4FED-821B-536809DD227A}"/>
            </a:ext>
          </a:extLst>
        </xdr:cNvPr>
        <xdr:cNvSpPr/>
      </xdr:nvSpPr>
      <xdr:spPr>
        <a:xfrm>
          <a:off x="9464040" y="1478280"/>
          <a:ext cx="1638300" cy="830580"/>
        </a:xfrm>
        <a:prstGeom prst="wedgeRoundRectCallout">
          <a:avLst>
            <a:gd name="adj1" fmla="val -71420"/>
            <a:gd name="adj2" fmla="val -5241"/>
            <a:gd name="adj3" fmla="val 16667"/>
          </a:avLst>
        </a:prstGeom>
        <a:solidFill>
          <a:srgbClr val="F2D7C5"/>
        </a:solidFill>
        <a:ln w="19050" cap="flat" cmpd="sng" algn="ctr">
          <a:solidFill>
            <a:srgbClr val="701E2B"/>
          </a:solidFill>
          <a:prstDash val="solid"/>
          <a:miter lim="800000"/>
        </a:ln>
        <a:effectLst/>
      </xdr:spPr>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sz="1800" b="0" i="0" u="none" strike="noStrike" kern="0" cap="none" spc="0" baseline="0">
              <a:solidFill>
                <a:srgbClr val="000000"/>
              </a:solidFill>
              <a:uFillTx/>
            </a:defRPr>
          </a:pPr>
          <a:r>
            <a:rPr kumimoji="0" lang="fr-CA" sz="1300" b="0" i="0" u="none" strike="noStrike" kern="0" cap="none" spc="0" normalizeH="0" baseline="0" noProof="0">
              <a:ln>
                <a:noFill/>
              </a:ln>
              <a:solidFill>
                <a:srgbClr val="701E2B"/>
              </a:solidFill>
              <a:effectLst/>
              <a:uLnTx/>
              <a:uFillTx/>
              <a:latin typeface="Raleway" pitchFamily="2"/>
              <a:ea typeface="+mn-ea"/>
              <a:cs typeface="+mn-cs"/>
            </a:rPr>
            <a:t>Insert anticipated purchase price of the dwelling</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fr-CA"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xdr:txBody>
    </xdr:sp>
    <xdr:clientData/>
  </xdr:twoCellAnchor>
  <xdr:twoCellAnchor>
    <xdr:from>
      <xdr:col>7</xdr:col>
      <xdr:colOff>723900</xdr:colOff>
      <xdr:row>33</xdr:row>
      <xdr:rowOff>220980</xdr:rowOff>
    </xdr:from>
    <xdr:to>
      <xdr:col>13</xdr:col>
      <xdr:colOff>190500</xdr:colOff>
      <xdr:row>37</xdr:row>
      <xdr:rowOff>22860</xdr:rowOff>
    </xdr:to>
    <xdr:sp macro="" textlink="">
      <xdr:nvSpPr>
        <xdr:cNvPr id="23" name="Bulle narrative : rectangle à coins arrondis 22">
          <a:extLst>
            <a:ext uri="{FF2B5EF4-FFF2-40B4-BE49-F238E27FC236}">
              <a16:creationId xmlns:a16="http://schemas.microsoft.com/office/drawing/2014/main" id="{2FF99ED8-5FC9-47D0-8E68-F495F21E22A1}"/>
            </a:ext>
          </a:extLst>
        </xdr:cNvPr>
        <xdr:cNvSpPr/>
      </xdr:nvSpPr>
      <xdr:spPr>
        <a:xfrm>
          <a:off x="9631680" y="9342120"/>
          <a:ext cx="4221480" cy="708660"/>
        </a:xfrm>
        <a:prstGeom prst="wedgeRoundRectCallout">
          <a:avLst>
            <a:gd name="adj1" fmla="val -67014"/>
            <a:gd name="adj2" fmla="val -59242"/>
            <a:gd name="adj3" fmla="val 16667"/>
          </a:avLst>
        </a:prstGeom>
        <a:solidFill>
          <a:srgbClr val="F2D7C5"/>
        </a:solidFill>
        <a:ln w="19050" cap="flat" cmpd="sng" algn="ctr">
          <a:solidFill>
            <a:srgbClr val="701E2B"/>
          </a:solidFill>
          <a:prstDash val="solid"/>
          <a:miter lim="800000"/>
        </a:ln>
        <a:effectLst/>
      </xdr:spPr>
      <xdr:txBody>
        <a:bodyPr vertOverflow="clip" horzOverflow="clip" rtlCol="0" anchor="ctr"/>
        <a:lstStyle/>
        <a:p>
          <a:pPr marL="0" marR="0" lvl="0" indent="0" algn="l" defTabSz="914400" rtl="0" eaLnBrk="1" fontAlgn="auto" latinLnBrk="0" hangingPunct="1">
            <a:lnSpc>
              <a:spcPct val="100000"/>
            </a:lnSpc>
            <a:spcBef>
              <a:spcPts val="0"/>
            </a:spcBef>
            <a:spcAft>
              <a:spcPts val="0"/>
            </a:spcAft>
            <a:buClrTx/>
            <a:buSzTx/>
            <a:buFontTx/>
            <a:buNone/>
            <a:tabLst/>
            <a:defRPr sz="1800" b="0" i="0" u="none" strike="noStrike" kern="0" cap="none" spc="0" baseline="0">
              <a:solidFill>
                <a:srgbClr val="000000"/>
              </a:solidFill>
              <a:uFillTx/>
            </a:defRPr>
          </a:pPr>
          <a:r>
            <a:rPr kumimoji="0" lang="fr-CA" sz="1300" b="0" i="0" u="none" strike="noStrike" kern="0" cap="none" spc="0" normalizeH="0" baseline="0" noProof="0">
              <a:ln>
                <a:noFill/>
              </a:ln>
              <a:solidFill>
                <a:srgbClr val="701E2B"/>
              </a:solidFill>
              <a:effectLst/>
              <a:uLnTx/>
              <a:uFillTx/>
              <a:latin typeface="Raleway" pitchFamily="2"/>
              <a:ea typeface="+mn-ea"/>
              <a:cs typeface="+mn-cs"/>
            </a:rPr>
            <a:t>You must include and break this amount in your budget at the time of purchase.</a:t>
          </a:r>
          <a:endParaRPr kumimoji="0" lang="fr-CA"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xdr:txBody>
    </xdr:sp>
    <xdr:clientData/>
  </xdr:twoCellAnchor>
  <xdr:twoCellAnchor>
    <xdr:from>
      <xdr:col>7</xdr:col>
      <xdr:colOff>723900</xdr:colOff>
      <xdr:row>26</xdr:row>
      <xdr:rowOff>167640</xdr:rowOff>
    </xdr:from>
    <xdr:to>
      <xdr:col>13</xdr:col>
      <xdr:colOff>251460</xdr:colOff>
      <xdr:row>33</xdr:row>
      <xdr:rowOff>160020</xdr:rowOff>
    </xdr:to>
    <xdr:sp macro="" textlink="">
      <xdr:nvSpPr>
        <xdr:cNvPr id="24" name="Bulle narrative : rectangle à coins arrondis 23">
          <a:extLst>
            <a:ext uri="{FF2B5EF4-FFF2-40B4-BE49-F238E27FC236}">
              <a16:creationId xmlns:a16="http://schemas.microsoft.com/office/drawing/2014/main" id="{5F97B11C-0E9E-4014-8C9B-618F3710ABB4}"/>
            </a:ext>
          </a:extLst>
        </xdr:cNvPr>
        <xdr:cNvSpPr/>
      </xdr:nvSpPr>
      <xdr:spPr>
        <a:xfrm>
          <a:off x="9631680" y="7536180"/>
          <a:ext cx="4282440" cy="1744980"/>
        </a:xfrm>
        <a:prstGeom prst="wedgeRoundRectCallout">
          <a:avLst>
            <a:gd name="adj1" fmla="val -65271"/>
            <a:gd name="adj2" fmla="val -36075"/>
            <a:gd name="adj3" fmla="val 16667"/>
          </a:avLst>
        </a:prstGeom>
        <a:solidFill>
          <a:srgbClr val="F2D7C5"/>
        </a:solidFill>
        <a:ln w="19050" cap="flat" cmpd="sng" algn="ctr">
          <a:solidFill>
            <a:srgbClr val="701E2B"/>
          </a:solidFill>
          <a:prstDash val="solid"/>
          <a:miter lim="800000"/>
        </a:ln>
        <a:effectLst/>
      </xdr:spPr>
      <xdr:txBody>
        <a:bodyPr vertOverflow="clip" horzOverflow="clip" rtlCol="0" anchor="ctr"/>
        <a:lstStyle/>
        <a:p>
          <a:pPr marL="0" marR="0" lvl="0" indent="0" algn="l" defTabSz="914400" rtl="0" eaLnBrk="1" fontAlgn="auto" latinLnBrk="0" hangingPunct="1">
            <a:lnSpc>
              <a:spcPct val="100000"/>
            </a:lnSpc>
            <a:spcBef>
              <a:spcPts val="0"/>
            </a:spcBef>
            <a:spcAft>
              <a:spcPts val="0"/>
            </a:spcAft>
            <a:buClrTx/>
            <a:buSzTx/>
            <a:buFontTx/>
            <a:buNone/>
            <a:tabLst/>
            <a:defRPr sz="1800" b="0" i="0" u="none" strike="noStrike" kern="0" cap="none" spc="0" baseline="0">
              <a:solidFill>
                <a:srgbClr val="000000"/>
              </a:solidFill>
              <a:uFillTx/>
            </a:defRPr>
          </a:pPr>
          <a:r>
            <a:rPr kumimoji="0" lang="fr-CA" sz="1300" b="0" i="0" u="none" strike="noStrike" kern="0" cap="none" spc="0" normalizeH="0" baseline="0" noProof="0">
              <a:ln>
                <a:noFill/>
              </a:ln>
              <a:solidFill>
                <a:srgbClr val="701E2B"/>
              </a:solidFill>
              <a:effectLst/>
              <a:uLnTx/>
              <a:uFillTx/>
              <a:latin typeface="Raleway" pitchFamily="2"/>
              <a:ea typeface="+mn-ea"/>
              <a:cs typeface="+mn-cs"/>
            </a:rPr>
            <a:t>This amount should be between 1% and 2% of the value of the house. For a house worth $300,000, this should be between $3,000 and $6,000 per year, so you should plan to save between $200 and $500 per month.</a:t>
          </a:r>
        </a:p>
        <a:p>
          <a:pPr marL="0" marR="0" lvl="0" indent="0" algn="l" defTabSz="914400" rtl="0" eaLnBrk="1" fontAlgn="auto" latinLnBrk="0" hangingPunct="1">
            <a:lnSpc>
              <a:spcPct val="100000"/>
            </a:lnSpc>
            <a:spcBef>
              <a:spcPts val="0"/>
            </a:spcBef>
            <a:spcAft>
              <a:spcPts val="0"/>
            </a:spcAft>
            <a:buClrTx/>
            <a:buSzTx/>
            <a:buFontTx/>
            <a:buNone/>
            <a:tabLst/>
            <a:defRPr sz="1800" b="0" i="0" u="none" strike="noStrike" kern="0" cap="none" spc="0" baseline="0">
              <a:solidFill>
                <a:srgbClr val="000000"/>
              </a:solidFill>
              <a:uFillTx/>
            </a:defRPr>
          </a:pPr>
          <a:r>
            <a:rPr kumimoji="0" lang="fr-CA" sz="800" b="0" i="0" u="none" strike="noStrike" kern="0" cap="none" spc="0" normalizeH="0" baseline="0" noProof="0">
              <a:ln>
                <a:noFill/>
              </a:ln>
              <a:solidFill>
                <a:srgbClr val="701E2B"/>
              </a:solidFill>
              <a:effectLst/>
              <a:uLnTx/>
              <a:uFillTx/>
              <a:latin typeface="Raleway" pitchFamily="2"/>
              <a:ea typeface="+mn-ea"/>
              <a:cs typeface="+mn-cs"/>
            </a:rPr>
            <a:t>Source: https://www.lesaffaires.com/blogues/daniel-germain/immobilier--le-vrai-cout-detre-proprietaire/579081</a:t>
          </a:r>
          <a:endParaRPr kumimoji="0" lang="fr-CA" sz="800" b="0" i="0" u="none" strike="noStrike" kern="0" cap="none" spc="0" normalizeH="0" baseline="0" noProof="0">
            <a:ln>
              <a:noFill/>
            </a:ln>
            <a:solidFill>
              <a:srgbClr val="F2D7C5"/>
            </a:solidFill>
            <a:effectLst/>
            <a:uLnTx/>
            <a:uFillTx/>
            <a:latin typeface="Aptos Narrow" panose="02110004020202020204"/>
            <a:ea typeface="+mn-ea"/>
            <a:cs typeface="+mn-cs"/>
          </a:endParaRPr>
        </a:p>
      </xdr:txBody>
    </xdr:sp>
    <xdr:clientData/>
  </xdr:twoCellAnchor>
  <xdr:twoCellAnchor>
    <xdr:from>
      <xdr:col>7</xdr:col>
      <xdr:colOff>701040</xdr:colOff>
      <xdr:row>20</xdr:row>
      <xdr:rowOff>121920</xdr:rowOff>
    </xdr:from>
    <xdr:to>
      <xdr:col>13</xdr:col>
      <xdr:colOff>160020</xdr:colOff>
      <xdr:row>26</xdr:row>
      <xdr:rowOff>7620</xdr:rowOff>
    </xdr:to>
    <xdr:sp macro="" textlink="">
      <xdr:nvSpPr>
        <xdr:cNvPr id="25" name="Bulle narrative : rectangle à coins arrondis 24">
          <a:extLst>
            <a:ext uri="{FF2B5EF4-FFF2-40B4-BE49-F238E27FC236}">
              <a16:creationId xmlns:a16="http://schemas.microsoft.com/office/drawing/2014/main" id="{A0200DFC-2A56-4CAD-A5E4-64A31865777B}"/>
            </a:ext>
          </a:extLst>
        </xdr:cNvPr>
        <xdr:cNvSpPr/>
      </xdr:nvSpPr>
      <xdr:spPr>
        <a:xfrm>
          <a:off x="9608820" y="6065520"/>
          <a:ext cx="4213860" cy="1310640"/>
        </a:xfrm>
        <a:prstGeom prst="wedgeRoundRectCallout">
          <a:avLst>
            <a:gd name="adj1" fmla="val -65212"/>
            <a:gd name="adj2" fmla="val 17259"/>
            <a:gd name="adj3" fmla="val 16667"/>
          </a:avLst>
        </a:prstGeom>
        <a:solidFill>
          <a:srgbClr val="F2D7C5"/>
        </a:solidFill>
        <a:ln w="19050" cap="flat" cmpd="sng" algn="ctr">
          <a:solidFill>
            <a:srgbClr val="F4333C">
              <a:shade val="15000"/>
            </a:srgbClr>
          </a:solidFill>
          <a:prstDash val="solid"/>
          <a:miter lim="800000"/>
        </a:ln>
        <a:effectLst/>
      </xdr:spPr>
      <xdr:txBody>
        <a:bodyPr vertOverflow="clip" horzOverflow="clip" rtlCol="0" anchor="ctr"/>
        <a:lstStyle/>
        <a:p>
          <a:pPr marL="0" marR="0" lvl="0" indent="0" algn="l" defTabSz="914400" rtl="0" eaLnBrk="1" fontAlgn="auto" latinLnBrk="0" hangingPunct="1">
            <a:lnSpc>
              <a:spcPct val="100000"/>
            </a:lnSpc>
            <a:spcBef>
              <a:spcPts val="0"/>
            </a:spcBef>
            <a:spcAft>
              <a:spcPts val="0"/>
            </a:spcAft>
            <a:buClrTx/>
            <a:buSzTx/>
            <a:buFontTx/>
            <a:buNone/>
            <a:tabLst/>
            <a:defRPr sz="1800" b="0" i="0" u="none" strike="noStrike" kern="0" cap="none" spc="0" baseline="0">
              <a:solidFill>
                <a:srgbClr val="000000"/>
              </a:solidFill>
              <a:uFillTx/>
            </a:defRPr>
          </a:pPr>
          <a:r>
            <a:rPr kumimoji="0" lang="fr-CA" sz="1300" b="0" i="0" u="none" strike="noStrike" kern="0" cap="none" spc="0" normalizeH="0" baseline="0" noProof="0">
              <a:ln>
                <a:noFill/>
              </a:ln>
              <a:solidFill>
                <a:srgbClr val="701E2B"/>
              </a:solidFill>
              <a:effectLst/>
              <a:uLnTx/>
              <a:uFillTx/>
              <a:latin typeface="Raleway" pitchFamily="2"/>
              <a:ea typeface="+mn-ea"/>
              <a:cs typeface="+mn-cs"/>
            </a:rPr>
            <a:t>Several financial institutions offer simulation tools on their websites. You can use them, but keep in mind that these simulations do not include any insurance that may be required.</a:t>
          </a:r>
          <a:endParaRPr kumimoji="0" lang="fr-CA"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xdr:txBody>
    </xdr:sp>
    <xdr:clientData/>
  </xdr:twoCellAnchor>
  <xdr:twoCellAnchor>
    <xdr:from>
      <xdr:col>0</xdr:col>
      <xdr:colOff>281940</xdr:colOff>
      <xdr:row>28</xdr:row>
      <xdr:rowOff>190500</xdr:rowOff>
    </xdr:from>
    <xdr:to>
      <xdr:col>4</xdr:col>
      <xdr:colOff>289560</xdr:colOff>
      <xdr:row>33</xdr:row>
      <xdr:rowOff>190500</xdr:rowOff>
    </xdr:to>
    <xdr:sp macro="" textlink="">
      <xdr:nvSpPr>
        <xdr:cNvPr id="26" name="Bulle narrative : rectangle à coins arrondis 25">
          <a:extLst>
            <a:ext uri="{FF2B5EF4-FFF2-40B4-BE49-F238E27FC236}">
              <a16:creationId xmlns:a16="http://schemas.microsoft.com/office/drawing/2014/main" id="{1F2D3895-6CD3-4CD3-A63D-5F1E2721F4F3}"/>
            </a:ext>
          </a:extLst>
        </xdr:cNvPr>
        <xdr:cNvSpPr/>
      </xdr:nvSpPr>
      <xdr:spPr>
        <a:xfrm>
          <a:off x="281940" y="8077200"/>
          <a:ext cx="3032760" cy="1234440"/>
        </a:xfrm>
        <a:prstGeom prst="wedgeRoundRectCallout">
          <a:avLst>
            <a:gd name="adj1" fmla="val 61978"/>
            <a:gd name="adj2" fmla="val -12438"/>
            <a:gd name="adj3" fmla="val 16667"/>
          </a:avLst>
        </a:prstGeom>
        <a:solidFill>
          <a:srgbClr val="F2D7C5"/>
        </a:solidFill>
        <a:ln w="19050" cap="flat" cmpd="sng" algn="ctr">
          <a:solidFill>
            <a:srgbClr val="F4333C">
              <a:shade val="15000"/>
            </a:srgbClr>
          </a:solidFill>
          <a:prstDash val="solid"/>
          <a:miter lim="800000"/>
        </a:ln>
        <a:effectLst/>
      </xdr:spPr>
      <xdr:txBody>
        <a:bodyPr vertOverflow="clip" horzOverflow="clip" rtlCol="0" anchor="ctr"/>
        <a:lstStyle/>
        <a:p>
          <a:pPr marL="0" marR="0" lvl="0" indent="0" algn="l" defTabSz="914400" rtl="0" eaLnBrk="1" fontAlgn="auto" latinLnBrk="0" hangingPunct="1">
            <a:lnSpc>
              <a:spcPct val="100000"/>
            </a:lnSpc>
            <a:spcBef>
              <a:spcPts val="0"/>
            </a:spcBef>
            <a:spcAft>
              <a:spcPts val="0"/>
            </a:spcAft>
            <a:buClrTx/>
            <a:buSzTx/>
            <a:buFontTx/>
            <a:buNone/>
            <a:tabLst/>
            <a:defRPr sz="1800" b="0" i="0" u="none" strike="noStrike" kern="0" cap="none" spc="0" baseline="0">
              <a:solidFill>
                <a:srgbClr val="000000"/>
              </a:solidFill>
              <a:uFillTx/>
            </a:defRPr>
          </a:pPr>
          <a:r>
            <a:rPr kumimoji="0" lang="fr-CA" sz="1300" b="0" i="0" u="none" strike="noStrike" kern="0" cap="none" spc="0" normalizeH="0" baseline="0" noProof="0">
              <a:ln>
                <a:noFill/>
              </a:ln>
              <a:solidFill>
                <a:srgbClr val="701E2B"/>
              </a:solidFill>
              <a:effectLst/>
              <a:uLnTx/>
              <a:uFillTx/>
              <a:latin typeface="Raleway" pitchFamily="2"/>
              <a:ea typeface="+mn-ea"/>
              <a:cs typeface="+mn-cs"/>
            </a:rPr>
            <a:t>You can find these amounts on the websites of the municipality, the school board, and the intermunicipal water authority (if applicable).</a:t>
          </a:r>
          <a:endParaRPr kumimoji="0" lang="fr-CA"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xdr:txBody>
    </xdr:sp>
    <xdr:clientData/>
  </xdr:twoCellAnchor>
  <xdr:twoCellAnchor>
    <xdr:from>
      <xdr:col>3</xdr:col>
      <xdr:colOff>548640</xdr:colOff>
      <xdr:row>41</xdr:row>
      <xdr:rowOff>22860</xdr:rowOff>
    </xdr:from>
    <xdr:to>
      <xdr:col>5</xdr:col>
      <xdr:colOff>1417320</xdr:colOff>
      <xdr:row>44</xdr:row>
      <xdr:rowOff>137160</xdr:rowOff>
    </xdr:to>
    <xdr:sp macro="" textlink="">
      <xdr:nvSpPr>
        <xdr:cNvPr id="27" name="Bulle narrative : rectangle à coins arrondis 26">
          <a:extLst>
            <a:ext uri="{FF2B5EF4-FFF2-40B4-BE49-F238E27FC236}">
              <a16:creationId xmlns:a16="http://schemas.microsoft.com/office/drawing/2014/main" id="{C8AA445E-B948-4A03-BB1A-9BD1C91F8224}"/>
            </a:ext>
          </a:extLst>
        </xdr:cNvPr>
        <xdr:cNvSpPr/>
      </xdr:nvSpPr>
      <xdr:spPr>
        <a:xfrm>
          <a:off x="2781300" y="11254740"/>
          <a:ext cx="2453640" cy="914400"/>
        </a:xfrm>
        <a:prstGeom prst="wedgeRoundRectCallout">
          <a:avLst>
            <a:gd name="adj1" fmla="val 61459"/>
            <a:gd name="adj2" fmla="val 45833"/>
            <a:gd name="adj3" fmla="val 16667"/>
          </a:avLst>
        </a:prstGeom>
        <a:solidFill>
          <a:srgbClr val="F2D7C5"/>
        </a:solidFill>
        <a:ln w="19050" cap="flat" cmpd="sng" algn="ctr">
          <a:solidFill>
            <a:srgbClr val="F4333C">
              <a:shade val="15000"/>
            </a:srgbClr>
          </a:solidFill>
          <a:prstDash val="solid"/>
          <a:miter lim="800000"/>
        </a:ln>
        <a:effectLst/>
      </xdr:spPr>
      <xdr:txBody>
        <a:bodyPr vertOverflow="clip" horzOverflow="clip" rtlCol="0" anchor="t"/>
        <a:lstStyle/>
        <a:p>
          <a:pPr algn="l" rtl="0"/>
          <a:r>
            <a:rPr kumimoji="0" lang="en-US" sz="1300" b="0" i="0" u="none" strike="noStrike" kern="0" cap="none" spc="0" normalizeH="0" baseline="0">
              <a:ln>
                <a:noFill/>
              </a:ln>
              <a:solidFill>
                <a:srgbClr val="701E2B"/>
              </a:solidFill>
              <a:effectLst/>
              <a:uLnTx/>
              <a:uFillTx/>
              <a:latin typeface="Raleway" pitchFamily="2"/>
              <a:ea typeface="+mn-ea"/>
              <a:cs typeface="+mn-cs"/>
            </a:rPr>
            <a:t>Usually the seller's responsibility, but sometimes the buyer is asked to pay</a:t>
          </a:r>
          <a:r>
            <a:rPr lang="en-US" sz="1100" b="0" i="0">
              <a:effectLst/>
              <a:latin typeface="+mn-lt"/>
              <a:ea typeface="+mn-ea"/>
              <a:cs typeface="+mn-cs"/>
            </a:rPr>
            <a:t>.</a:t>
          </a:r>
        </a:p>
      </xdr:txBody>
    </xdr:sp>
    <xdr:clientData/>
  </xdr:twoCellAnchor>
</xdr:wsDr>
</file>

<file path=xl/theme/theme1.xml><?xml version="1.0" encoding="utf-8"?>
<a:theme xmlns:a="http://schemas.openxmlformats.org/drawingml/2006/main" name="Thème Office">
  <a:themeElements>
    <a:clrScheme name="Love &amp; Cash">
      <a:dk1>
        <a:srgbClr val="E04545"/>
      </a:dk1>
      <a:lt1>
        <a:sysClr val="window" lastClr="FFFFFF"/>
      </a:lt1>
      <a:dk2>
        <a:srgbClr val="701E2B"/>
      </a:dk2>
      <a:lt2>
        <a:srgbClr val="E7E6E6"/>
      </a:lt2>
      <a:accent1>
        <a:srgbClr val="701E2B"/>
      </a:accent1>
      <a:accent2>
        <a:srgbClr val="E04545"/>
      </a:accent2>
      <a:accent3>
        <a:srgbClr val="FFD777"/>
      </a:accent3>
      <a:accent4>
        <a:srgbClr val="F2D7C5"/>
      </a:accent4>
      <a:accent5>
        <a:srgbClr val="CAF0FF"/>
      </a:accent5>
      <a:accent6>
        <a:srgbClr val="E7E6E6"/>
      </a:accent6>
      <a:hlink>
        <a:srgbClr val="21C0FF"/>
      </a:hlink>
      <a:folHlink>
        <a:srgbClr val="E9BB9B"/>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ised-isde.canada.ca/site/isde/fr/programmes-initiatives/initiative-familles-branchees/admissibilite" TargetMode="External"/><Relationship Id="rId1" Type="http://schemas.openxmlformats.org/officeDocument/2006/relationships/hyperlink" Target="http://www.planhub.ca/fr/home-internet?gad_source=1&amp;gad_campaignid=10138371024&amp;gbraid=0AAAAADpaA_8Ac9r77FTZk0S3G9t-FJABA&amp;gclid=EAIaIQobChMI2N_hx9CLkgMVg3R_AB3AJhw_EAAYASAAEgLMTfD_BwE" TargetMode="External"/><Relationship Id="rId6" Type="http://schemas.openxmlformats.org/officeDocument/2006/relationships/comments" Target="../comments2.xml"/><Relationship Id="rId5" Type="http://schemas.openxmlformats.org/officeDocument/2006/relationships/vmlDrawing" Target="../drawings/vmlDrawing3.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cmhc-schl.gc.ca/fr/professionnels/financement-de-projets-et-financement-hypothecaire/assurance-pret-hypothecaire/aph-po-et-petits-immeubles-locatifs/schl-acha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73581-1907-4A25-AD35-E3E5F832EAC1}">
  <sheetPr>
    <tabColor theme="3"/>
    <pageSetUpPr fitToPage="1"/>
  </sheetPr>
  <dimension ref="A1:P52"/>
  <sheetViews>
    <sheetView showGridLines="0" showRowColHeaders="0" topLeftCell="A14" zoomScaleNormal="100" workbookViewId="0">
      <selection activeCell="Q42" sqref="Q42"/>
    </sheetView>
  </sheetViews>
  <sheetFormatPr defaultColWidth="11.42578125" defaultRowHeight="13.15"/>
  <sheetData>
    <row r="1" spans="1:16" ht="72" customHeight="1">
      <c r="A1" s="565"/>
      <c r="B1" s="566"/>
      <c r="C1" s="566"/>
      <c r="D1" s="566"/>
      <c r="E1" s="566"/>
      <c r="F1" s="566"/>
      <c r="G1" s="566"/>
      <c r="H1" s="566"/>
      <c r="I1" s="567"/>
    </row>
    <row r="2" spans="1:16">
      <c r="A2" s="1"/>
      <c r="I2" s="2"/>
    </row>
    <row r="3" spans="1:16">
      <c r="A3" s="1"/>
      <c r="I3" s="2"/>
    </row>
    <row r="4" spans="1:16">
      <c r="A4" s="1"/>
      <c r="I4" s="2"/>
    </row>
    <row r="5" spans="1:16">
      <c r="A5" s="1"/>
      <c r="I5" s="2"/>
    </row>
    <row r="6" spans="1:16">
      <c r="A6" s="1"/>
      <c r="I6" s="2"/>
    </row>
    <row r="7" spans="1:16">
      <c r="A7" s="1"/>
      <c r="I7" s="2"/>
    </row>
    <row r="8" spans="1:16">
      <c r="A8" s="1"/>
      <c r="I8" s="2"/>
    </row>
    <row r="9" spans="1:16">
      <c r="A9" s="1"/>
      <c r="I9" s="2"/>
    </row>
    <row r="10" spans="1:16">
      <c r="A10" s="1"/>
      <c r="I10" s="2"/>
    </row>
    <row r="11" spans="1:16">
      <c r="A11" s="1"/>
      <c r="I11" s="2"/>
    </row>
    <row r="12" spans="1:16">
      <c r="A12" s="1"/>
      <c r="I12" s="2"/>
    </row>
    <row r="13" spans="1:16">
      <c r="A13" s="1"/>
      <c r="I13" s="2"/>
    </row>
    <row r="14" spans="1:16">
      <c r="A14" s="1"/>
      <c r="I14" s="2"/>
    </row>
    <row r="15" spans="1:16">
      <c r="A15" s="1"/>
      <c r="I15" s="2"/>
    </row>
    <row r="16" spans="1:16">
      <c r="A16" s="1"/>
      <c r="I16" s="2"/>
      <c r="L16" s="109"/>
      <c r="P16" s="109"/>
    </row>
    <row r="17" spans="1:16">
      <c r="A17" s="1"/>
      <c r="I17" s="2"/>
    </row>
    <row r="18" spans="1:16">
      <c r="A18" s="1"/>
      <c r="I18" s="2"/>
    </row>
    <row r="19" spans="1:16">
      <c r="A19" s="1"/>
      <c r="I19" s="2"/>
    </row>
    <row r="20" spans="1:16">
      <c r="A20" s="1"/>
      <c r="I20" s="2"/>
      <c r="P20" s="109"/>
    </row>
    <row r="21" spans="1:16">
      <c r="A21" s="1"/>
      <c r="I21" s="2"/>
    </row>
    <row r="22" spans="1:16">
      <c r="A22" s="1"/>
      <c r="I22" s="2"/>
    </row>
    <row r="23" spans="1:16">
      <c r="A23" s="1"/>
      <c r="I23" s="2"/>
    </row>
    <row r="24" spans="1:16">
      <c r="A24" s="1"/>
      <c r="I24" s="2"/>
    </row>
    <row r="25" spans="1:16">
      <c r="A25" s="1"/>
      <c r="I25" s="2"/>
    </row>
    <row r="26" spans="1:16">
      <c r="A26" s="1"/>
      <c r="I26" s="2"/>
    </row>
    <row r="27" spans="1:16">
      <c r="A27" s="1"/>
      <c r="I27" s="2"/>
    </row>
    <row r="28" spans="1:16">
      <c r="A28" s="1"/>
      <c r="I28" s="2"/>
    </row>
    <row r="29" spans="1:16">
      <c r="A29" s="1"/>
      <c r="I29" s="2"/>
    </row>
    <row r="30" spans="1:16">
      <c r="A30" s="1"/>
      <c r="I30" s="2"/>
    </row>
    <row r="31" spans="1:16">
      <c r="A31" s="1"/>
      <c r="I31" s="2"/>
    </row>
    <row r="32" spans="1:16">
      <c r="A32" s="1"/>
      <c r="I32" s="2"/>
    </row>
    <row r="33" spans="1:9">
      <c r="A33" s="1"/>
      <c r="I33" s="2"/>
    </row>
    <row r="34" spans="1:9">
      <c r="A34" s="1"/>
      <c r="I34" s="2"/>
    </row>
    <row r="35" spans="1:9">
      <c r="A35" s="1"/>
      <c r="I35" s="2"/>
    </row>
    <row r="36" spans="1:9">
      <c r="A36" s="1"/>
      <c r="I36" s="2"/>
    </row>
    <row r="37" spans="1:9">
      <c r="A37" s="1"/>
      <c r="I37" s="2"/>
    </row>
    <row r="38" spans="1:9">
      <c r="A38" s="1"/>
      <c r="I38" s="2"/>
    </row>
    <row r="39" spans="1:9">
      <c r="A39" s="1"/>
      <c r="I39" s="2"/>
    </row>
    <row r="40" spans="1:9">
      <c r="A40" s="1"/>
      <c r="I40" s="2"/>
    </row>
    <row r="41" spans="1:9">
      <c r="A41" s="1"/>
      <c r="I41" s="2"/>
    </row>
    <row r="42" spans="1:9">
      <c r="A42" s="1"/>
      <c r="I42" s="2"/>
    </row>
    <row r="43" spans="1:9">
      <c r="A43" s="1"/>
      <c r="I43" s="2"/>
    </row>
    <row r="44" spans="1:9">
      <c r="A44" s="1"/>
      <c r="I44" s="2"/>
    </row>
    <row r="45" spans="1:9">
      <c r="A45" s="1"/>
      <c r="I45" s="2"/>
    </row>
    <row r="46" spans="1:9">
      <c r="A46" s="1"/>
      <c r="I46" s="2"/>
    </row>
    <row r="47" spans="1:9">
      <c r="A47" s="1"/>
      <c r="I47" s="2"/>
    </row>
    <row r="48" spans="1:9">
      <c r="A48" s="1"/>
      <c r="I48" s="2"/>
    </row>
    <row r="49" spans="1:9">
      <c r="A49" s="1"/>
      <c r="I49" s="2"/>
    </row>
    <row r="50" spans="1:9">
      <c r="A50" s="1"/>
      <c r="I50" s="2"/>
    </row>
    <row r="51" spans="1:9">
      <c r="A51" s="1"/>
      <c r="I51" s="2"/>
    </row>
    <row r="52" spans="1:9">
      <c r="A52" s="3"/>
      <c r="B52" s="4"/>
      <c r="C52" s="4"/>
      <c r="D52" s="4"/>
      <c r="E52" s="4"/>
      <c r="F52" s="4"/>
      <c r="G52" s="4"/>
      <c r="H52" s="4"/>
      <c r="I52" s="5"/>
    </row>
  </sheetData>
  <mergeCells count="1">
    <mergeCell ref="A1:I1"/>
  </mergeCells>
  <printOptions horizontalCentered="1" verticalCentered="1"/>
  <pageMargins left="0.31496062992125984" right="0.23622047244094491" top="0.39370078740157483" bottom="0.23622047244094491" header="0.31496062992125984" footer="0.31496062992125984"/>
  <pageSetup scale="56"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158B2-057B-406C-A57D-87883A4F187D}">
  <sheetPr>
    <pageSetUpPr fitToPage="1"/>
  </sheetPr>
  <dimension ref="A1:K40"/>
  <sheetViews>
    <sheetView showGridLines="0" topLeftCell="A3" zoomScale="70" zoomScaleNormal="70" workbookViewId="0">
      <selection activeCell="G24" sqref="G24"/>
    </sheetView>
  </sheetViews>
  <sheetFormatPr defaultColWidth="14.42578125" defaultRowHeight="15.75" customHeight="1"/>
  <cols>
    <col min="1" max="1" width="6.7109375" style="381" customWidth="1"/>
    <col min="2" max="2" width="21.85546875" style="381" customWidth="1"/>
    <col min="3" max="3" width="21" style="381" customWidth="1"/>
    <col min="4" max="4" width="14.42578125" style="381"/>
    <col min="5" max="5" width="24.42578125" style="381" customWidth="1"/>
    <col min="6" max="6" width="17.7109375" style="381" customWidth="1"/>
    <col min="7" max="7" width="32.140625" style="381" customWidth="1"/>
    <col min="8" max="8" width="25.42578125" style="381" customWidth="1"/>
    <col min="9" max="9" width="13" style="381" customWidth="1"/>
    <col min="10" max="10" width="15.140625" style="381" customWidth="1"/>
    <col min="11" max="11" width="24" style="381" customWidth="1"/>
    <col min="12" max="16384" width="14.42578125" style="381"/>
  </cols>
  <sheetData>
    <row r="1" spans="1:11" ht="73.900000000000006" customHeight="1">
      <c r="A1" s="380"/>
      <c r="B1" s="572"/>
      <c r="C1" s="573"/>
      <c r="D1" s="573"/>
      <c r="E1" s="573"/>
      <c r="F1" s="573"/>
      <c r="G1" s="573"/>
      <c r="H1" s="573"/>
      <c r="I1" s="573"/>
      <c r="J1" s="573"/>
      <c r="K1" s="573"/>
    </row>
    <row r="2" spans="1:11" s="385" customFormat="1" ht="30.6">
      <c r="A2" s="382"/>
      <c r="B2" s="383"/>
      <c r="C2" s="384"/>
      <c r="D2" s="384"/>
      <c r="E2" s="384"/>
      <c r="F2" s="384"/>
      <c r="G2" s="384"/>
      <c r="H2" s="384"/>
      <c r="I2" s="384"/>
      <c r="J2" s="384"/>
      <c r="K2" s="384"/>
    </row>
    <row r="3" spans="1:11" s="386" customFormat="1" ht="28.9">
      <c r="B3" s="393" t="s">
        <v>0</v>
      </c>
      <c r="C3" s="421"/>
      <c r="D3" s="394"/>
      <c r="E3" s="393" t="s">
        <v>1</v>
      </c>
      <c r="F3" s="421"/>
      <c r="G3" s="422"/>
      <c r="H3" s="395" t="s">
        <v>2</v>
      </c>
      <c r="I3" s="574"/>
      <c r="J3" s="574"/>
      <c r="K3" s="396"/>
    </row>
    <row r="4" spans="1:11" s="386" customFormat="1" ht="14.45">
      <c r="C4" s="387"/>
      <c r="D4" s="388"/>
      <c r="F4" s="387"/>
      <c r="H4" s="389"/>
      <c r="I4" s="390"/>
      <c r="J4" s="390"/>
    </row>
    <row r="5" spans="1:11" s="386" customFormat="1" ht="14.45">
      <c r="A5" s="391"/>
      <c r="B5" s="418"/>
      <c r="C5" s="418"/>
      <c r="D5" s="419"/>
      <c r="E5" s="420"/>
      <c r="F5" s="418"/>
      <c r="G5" s="418"/>
      <c r="H5" s="418"/>
      <c r="I5" s="419"/>
      <c r="J5" s="418"/>
      <c r="K5" s="418"/>
    </row>
    <row r="6" spans="1:11" s="396" customFormat="1" ht="14.45">
      <c r="B6" s="397" t="s">
        <v>3</v>
      </c>
      <c r="C6" s="575"/>
      <c r="D6" s="575"/>
      <c r="E6" s="397"/>
    </row>
    <row r="7" spans="1:11" s="396" customFormat="1" ht="14.45">
      <c r="B7" s="397" t="s">
        <v>4</v>
      </c>
      <c r="C7" s="576"/>
      <c r="D7" s="576"/>
    </row>
    <row r="8" spans="1:11" s="396" customFormat="1" ht="14.45">
      <c r="B8" s="397" t="s">
        <v>5</v>
      </c>
      <c r="C8" s="411"/>
      <c r="D8" s="397"/>
    </row>
    <row r="9" spans="1:11" s="396" customFormat="1" ht="14.45">
      <c r="B9" s="397" t="s">
        <v>6</v>
      </c>
      <c r="C9" s="411"/>
    </row>
    <row r="10" spans="1:11" s="396" customFormat="1" ht="14.45">
      <c r="B10" s="397" t="s">
        <v>7</v>
      </c>
      <c r="C10" s="411"/>
      <c r="D10" s="423" t="s">
        <v>8</v>
      </c>
      <c r="E10" s="412"/>
    </row>
    <row r="11" spans="1:11" s="396" customFormat="1" ht="14.45">
      <c r="B11" s="397" t="s">
        <v>9</v>
      </c>
      <c r="C11" s="411"/>
      <c r="D11" s="397"/>
    </row>
    <row r="12" spans="1:11" s="396" customFormat="1" ht="14.45">
      <c r="A12" s="399"/>
      <c r="B12" s="410" t="s">
        <v>10</v>
      </c>
      <c r="C12" s="411"/>
      <c r="D12" s="423" t="s">
        <v>11</v>
      </c>
      <c r="E12" s="541"/>
      <c r="G12" s="545"/>
      <c r="H12" s="400"/>
    </row>
    <row r="13" spans="1:11" s="386" customFormat="1" ht="14.45">
      <c r="F13" s="387"/>
      <c r="H13" s="387"/>
    </row>
    <row r="14" spans="1:11" s="386" customFormat="1" ht="14.45">
      <c r="A14" s="391"/>
      <c r="B14" s="418"/>
      <c r="C14" s="418"/>
      <c r="D14" s="419"/>
      <c r="E14" s="420"/>
      <c r="F14" s="418"/>
      <c r="G14" s="418"/>
      <c r="H14" s="418"/>
      <c r="I14" s="419"/>
      <c r="J14" s="418"/>
      <c r="K14" s="418"/>
    </row>
    <row r="15" spans="1:11" s="396" customFormat="1" ht="14.45">
      <c r="A15" s="400"/>
      <c r="D15" s="401"/>
      <c r="E15" s="397"/>
      <c r="I15" s="401"/>
    </row>
    <row r="16" spans="1:11" s="396" customFormat="1" ht="14.45">
      <c r="B16" s="397" t="s">
        <v>12</v>
      </c>
      <c r="C16" s="413"/>
      <c r="D16" s="397"/>
      <c r="F16" s="402" t="s">
        <v>13</v>
      </c>
      <c r="I16" s="401"/>
    </row>
    <row r="17" spans="1:11" s="396" customFormat="1" ht="14.45">
      <c r="C17" s="396" t="s">
        <v>14</v>
      </c>
      <c r="D17" s="403"/>
      <c r="F17" s="577"/>
      <c r="G17" s="578"/>
      <c r="H17" s="578"/>
      <c r="I17" s="578"/>
      <c r="J17" s="578"/>
      <c r="K17" s="579"/>
    </row>
    <row r="18" spans="1:11" s="396" customFormat="1" ht="14.45">
      <c r="B18" s="568"/>
      <c r="C18" s="568"/>
      <c r="D18" s="397" t="s">
        <v>15</v>
      </c>
      <c r="F18" s="580"/>
      <c r="G18" s="581"/>
      <c r="H18" s="581"/>
      <c r="I18" s="581"/>
      <c r="J18" s="581"/>
      <c r="K18" s="582"/>
    </row>
    <row r="19" spans="1:11" s="396" customFormat="1" ht="14.45">
      <c r="B19" s="568"/>
      <c r="C19" s="568"/>
      <c r="D19" s="397" t="s">
        <v>16</v>
      </c>
      <c r="F19" s="583"/>
      <c r="G19" s="584"/>
      <c r="H19" s="584"/>
      <c r="I19" s="584"/>
      <c r="J19" s="584"/>
      <c r="K19" s="585"/>
    </row>
    <row r="20" spans="1:11" s="396" customFormat="1" ht="14.45">
      <c r="I20" s="401"/>
      <c r="J20" s="401"/>
      <c r="K20" s="401"/>
    </row>
    <row r="21" spans="1:11" s="386" customFormat="1" ht="14.45">
      <c r="A21" s="391"/>
      <c r="B21" s="418"/>
      <c r="C21" s="418"/>
      <c r="D21" s="419"/>
      <c r="E21" s="420"/>
      <c r="F21" s="418"/>
      <c r="G21" s="418"/>
      <c r="H21" s="418"/>
      <c r="I21" s="419"/>
      <c r="J21" s="418"/>
      <c r="K21" s="418"/>
    </row>
    <row r="22" spans="1:11" s="396" customFormat="1" ht="14.45">
      <c r="D22" s="401"/>
      <c r="E22" s="397"/>
      <c r="I22" s="401"/>
    </row>
    <row r="23" spans="1:11" s="396" customFormat="1" ht="14.45">
      <c r="B23" s="568" t="s">
        <v>17</v>
      </c>
      <c r="C23" s="568"/>
      <c r="E23" s="404" t="s">
        <v>18</v>
      </c>
      <c r="G23" s="398" t="s">
        <v>19</v>
      </c>
      <c r="H23" s="405"/>
      <c r="J23" s="398" t="s">
        <v>20</v>
      </c>
      <c r="K23" s="406"/>
    </row>
    <row r="24" spans="1:11" s="396" customFormat="1" ht="14.45">
      <c r="B24" s="396" t="s">
        <v>21</v>
      </c>
      <c r="C24" s="407"/>
      <c r="E24" s="404" t="s">
        <v>18</v>
      </c>
      <c r="G24" s="398" t="s">
        <v>19</v>
      </c>
      <c r="H24" s="405"/>
    </row>
    <row r="25" spans="1:11" s="396" customFormat="1" ht="14.45">
      <c r="A25" s="408"/>
      <c r="B25" s="408"/>
      <c r="C25" s="408"/>
      <c r="D25" s="408"/>
      <c r="E25" s="408"/>
      <c r="F25" s="409"/>
      <c r="G25" s="408"/>
      <c r="H25" s="409"/>
      <c r="I25" s="408"/>
      <c r="J25" s="408"/>
      <c r="K25" s="408"/>
    </row>
    <row r="26" spans="1:11" s="386" customFormat="1" ht="14.45">
      <c r="A26" s="391"/>
      <c r="B26" s="418"/>
      <c r="C26" s="418"/>
      <c r="D26" s="419"/>
      <c r="E26" s="420"/>
      <c r="F26" s="418"/>
      <c r="G26" s="418"/>
      <c r="H26" s="418"/>
      <c r="I26" s="419"/>
      <c r="J26" s="418"/>
      <c r="K26" s="418"/>
    </row>
    <row r="27" spans="1:11" s="396" customFormat="1" ht="18">
      <c r="A27" s="409"/>
      <c r="B27" s="414" t="s">
        <v>22</v>
      </c>
      <c r="C27" s="415"/>
      <c r="D27" s="416"/>
      <c r="E27" s="417"/>
      <c r="F27" s="417"/>
      <c r="G27" s="417"/>
      <c r="H27" s="417"/>
      <c r="I27" s="417"/>
      <c r="J27" s="417"/>
      <c r="K27" s="417"/>
    </row>
    <row r="28" spans="1:11" s="386" customFormat="1" ht="14.45">
      <c r="B28" s="569"/>
      <c r="C28" s="569"/>
      <c r="D28" s="569"/>
      <c r="E28" s="569"/>
      <c r="F28" s="569"/>
      <c r="G28" s="569"/>
      <c r="H28" s="569"/>
      <c r="I28" s="569"/>
      <c r="J28" s="569"/>
      <c r="K28" s="569"/>
    </row>
    <row r="29" spans="1:11" s="386" customFormat="1" ht="14.45">
      <c r="B29" s="570"/>
      <c r="C29" s="570"/>
      <c r="D29" s="570"/>
      <c r="E29" s="570"/>
      <c r="F29" s="570"/>
      <c r="G29" s="570"/>
      <c r="H29" s="570"/>
      <c r="I29" s="570"/>
      <c r="J29" s="570"/>
      <c r="K29" s="570"/>
    </row>
    <row r="30" spans="1:11" s="386" customFormat="1" ht="14.45">
      <c r="B30" s="570"/>
      <c r="C30" s="570"/>
      <c r="D30" s="570"/>
      <c r="E30" s="570"/>
      <c r="F30" s="570"/>
      <c r="G30" s="570"/>
      <c r="H30" s="570"/>
      <c r="I30" s="570"/>
      <c r="J30" s="570"/>
      <c r="K30" s="570"/>
    </row>
    <row r="31" spans="1:11" s="386" customFormat="1" ht="14.45">
      <c r="B31" s="570"/>
      <c r="C31" s="570"/>
      <c r="D31" s="570"/>
      <c r="E31" s="570"/>
      <c r="F31" s="570"/>
      <c r="G31" s="570"/>
      <c r="H31" s="570"/>
      <c r="I31" s="570"/>
      <c r="J31" s="570"/>
      <c r="K31" s="570"/>
    </row>
    <row r="32" spans="1:11" s="386" customFormat="1" ht="14.45">
      <c r="B32" s="570"/>
      <c r="C32" s="570"/>
      <c r="D32" s="570"/>
      <c r="E32" s="570"/>
      <c r="F32" s="570"/>
      <c r="G32" s="570"/>
      <c r="H32" s="570"/>
      <c r="I32" s="570"/>
      <c r="J32" s="570"/>
      <c r="K32" s="570"/>
    </row>
    <row r="33" spans="2:11" s="386" customFormat="1" ht="14.45">
      <c r="B33" s="570"/>
      <c r="C33" s="570"/>
      <c r="D33" s="570"/>
      <c r="E33" s="570"/>
      <c r="F33" s="570"/>
      <c r="G33" s="570"/>
      <c r="H33" s="570"/>
      <c r="I33" s="570"/>
      <c r="J33" s="570"/>
      <c r="K33" s="570"/>
    </row>
    <row r="34" spans="2:11" s="386" customFormat="1" ht="14.45">
      <c r="B34" s="571"/>
      <c r="C34" s="571"/>
      <c r="D34" s="571"/>
      <c r="E34" s="571"/>
      <c r="F34" s="571"/>
      <c r="G34" s="571"/>
      <c r="H34" s="571"/>
      <c r="I34" s="571"/>
      <c r="J34" s="571"/>
      <c r="K34" s="571"/>
    </row>
    <row r="35" spans="2:11" s="386" customFormat="1" ht="14.45"/>
    <row r="36" spans="2:11" s="392" customFormat="1" ht="13.15"/>
    <row r="37" spans="2:11" s="392" customFormat="1" ht="13.15"/>
    <row r="38" spans="2:11" s="392" customFormat="1" ht="13.15"/>
    <row r="39" spans="2:11" s="392" customFormat="1" ht="13.15"/>
    <row r="40" spans="2:11" s="392" customFormat="1" ht="13.15"/>
  </sheetData>
  <mergeCells count="9">
    <mergeCell ref="B23:C23"/>
    <mergeCell ref="B28:K34"/>
    <mergeCell ref="B1:K1"/>
    <mergeCell ref="I3:J3"/>
    <mergeCell ref="C6:D6"/>
    <mergeCell ref="C7:D7"/>
    <mergeCell ref="F17:K19"/>
    <mergeCell ref="B18:C18"/>
    <mergeCell ref="B19:C19"/>
  </mergeCells>
  <dataValidations count="2">
    <dataValidation type="list" allowBlank="1" sqref="C10" xr:uid="{7B97C402-871E-48C4-B8FD-F93E845840BF}">
      <formula1>"Mercier-Hochelaga-Maisonneuve,Plateau-Mont-Royal,Outremont,Rosemont-La Petite Patrie,Ville-Marie"</formula1>
    </dataValidation>
    <dataValidation type="list" allowBlank="1" sqref="E23:E24" xr:uid="{A8BBA670-6C9D-4317-ADE4-4D63A27BAECA}">
      <formula1>"Oui,Non"</formula1>
    </dataValidation>
  </dataValidations>
  <pageMargins left="0.7" right="0.7" top="0.75" bottom="0.75" header="0.3" footer="0.3"/>
  <pageSetup scale="63"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1275" r:id="rId4" name="Check Box 11">
              <controlPr defaultSize="0" autoFill="0" autoLine="0" autoPict="0" altText="première rencontre">
                <anchor moveWithCells="1">
                  <from>
                    <xdr:col>2</xdr:col>
                    <xdr:colOff>1165860</xdr:colOff>
                    <xdr:row>16</xdr:row>
                    <xdr:rowOff>137160</xdr:rowOff>
                  </from>
                  <to>
                    <xdr:col>3</xdr:col>
                    <xdr:colOff>0</xdr:colOff>
                    <xdr:row>18</xdr:row>
                    <xdr:rowOff>60960</xdr:rowOff>
                  </to>
                </anchor>
              </controlPr>
            </control>
          </mc:Choice>
        </mc:AlternateContent>
        <mc:AlternateContent xmlns:mc="http://schemas.openxmlformats.org/markup-compatibility/2006">
          <mc:Choice Requires="x14">
            <control shapeId="11276" r:id="rId5" name="Check Box 12">
              <controlPr defaultSize="0" autoFill="0" autoLine="0" autoPict="0" altText="rencontre de suivi">
                <anchor moveWithCells="1">
                  <from>
                    <xdr:col>2</xdr:col>
                    <xdr:colOff>1165860</xdr:colOff>
                    <xdr:row>17</xdr:row>
                    <xdr:rowOff>137160</xdr:rowOff>
                  </from>
                  <to>
                    <xdr:col>3</xdr:col>
                    <xdr:colOff>0</xdr:colOff>
                    <xdr:row>19</xdr:row>
                    <xdr:rowOff>60960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theme="1"/>
    <outlinePr summaryBelow="0" summaryRight="0"/>
    <pageSetUpPr fitToPage="1"/>
  </sheetPr>
  <dimension ref="A1:J57"/>
  <sheetViews>
    <sheetView showGridLines="0" topLeftCell="A41" zoomScale="85" zoomScaleNormal="85" workbookViewId="0">
      <selection activeCell="B41" sqref="B41"/>
    </sheetView>
  </sheetViews>
  <sheetFormatPr defaultColWidth="14.42578125" defaultRowHeight="15.75" customHeight="1" outlineLevelRow="1"/>
  <cols>
    <col min="1" max="1" width="5.7109375" style="6" customWidth="1"/>
    <col min="2" max="2" width="51.28515625" style="6" customWidth="1"/>
    <col min="3" max="3" width="46.7109375" style="6" customWidth="1"/>
    <col min="4" max="6" width="20.7109375" style="6" customWidth="1"/>
    <col min="7" max="7" width="13.7109375" style="56" customWidth="1"/>
    <col min="8" max="8" width="16.28515625" style="57" customWidth="1"/>
    <col min="9" max="9" width="48" style="58" customWidth="1"/>
    <col min="10" max="10" width="30.85546875" style="6" customWidth="1"/>
    <col min="11" max="11" width="43.28515625" style="6" customWidth="1"/>
    <col min="12" max="16384" width="14.42578125" style="6"/>
  </cols>
  <sheetData>
    <row r="1" spans="1:10" ht="96" customHeight="1">
      <c r="A1" s="590"/>
      <c r="B1" s="590"/>
      <c r="C1" s="590"/>
      <c r="D1" s="590"/>
      <c r="E1" s="590"/>
      <c r="F1" s="590"/>
      <c r="G1" s="590"/>
      <c r="H1" s="590"/>
      <c r="I1" s="590"/>
      <c r="J1" s="590"/>
    </row>
    <row r="2" spans="1:10" ht="33" customHeight="1">
      <c r="A2" s="9"/>
      <c r="B2" s="9"/>
      <c r="C2" s="9"/>
      <c r="D2" s="9"/>
      <c r="E2" s="9"/>
      <c r="F2" s="9"/>
      <c r="G2" s="10"/>
      <c r="H2" s="11"/>
      <c r="I2" s="9"/>
      <c r="J2" s="9"/>
    </row>
    <row r="3" spans="1:10" ht="37.5" customHeight="1">
      <c r="A3" s="12"/>
      <c r="B3" s="559" t="s">
        <v>23</v>
      </c>
      <c r="C3" s="13"/>
      <c r="D3" s="12"/>
      <c r="E3" s="12"/>
      <c r="F3" s="12"/>
      <c r="G3" s="14"/>
      <c r="H3" s="15"/>
      <c r="I3" s="16"/>
      <c r="J3" s="7"/>
    </row>
    <row r="4" spans="1:10" ht="24" customHeight="1" outlineLevel="1">
      <c r="A4" s="17"/>
      <c r="B4" s="59" t="s">
        <v>24</v>
      </c>
      <c r="C4" s="60" t="s">
        <v>25</v>
      </c>
      <c r="D4" s="152"/>
      <c r="E4" s="62" t="s">
        <v>26</v>
      </c>
      <c r="F4" s="18"/>
      <c r="G4" s="19"/>
      <c r="H4" s="20"/>
      <c r="I4" s="21"/>
    </row>
    <row r="5" spans="1:10" s="70" customFormat="1" ht="19.5" customHeight="1" outlineLevel="1">
      <c r="A5" s="69"/>
      <c r="B5" s="248" t="s">
        <v>27</v>
      </c>
      <c r="C5" s="249"/>
      <c r="D5" s="250"/>
      <c r="E5" s="591"/>
      <c r="F5" s="592"/>
      <c r="G5" s="592"/>
      <c r="H5" s="592"/>
      <c r="I5" s="592"/>
    </row>
    <row r="6" spans="1:10" s="70" customFormat="1" ht="19.5" customHeight="1" outlineLevel="1">
      <c r="A6" s="69"/>
      <c r="B6" s="251" t="s">
        <v>28</v>
      </c>
      <c r="C6" s="252"/>
      <c r="D6" s="253"/>
      <c r="E6" s="586"/>
      <c r="F6" s="587"/>
      <c r="G6" s="587"/>
      <c r="H6" s="587"/>
      <c r="I6" s="587"/>
    </row>
    <row r="7" spans="1:10" s="70" customFormat="1" ht="19.5" customHeight="1" outlineLevel="1">
      <c r="A7" s="69"/>
      <c r="B7" s="251" t="s">
        <v>29</v>
      </c>
      <c r="C7" s="252"/>
      <c r="D7" s="253"/>
      <c r="E7" s="586"/>
      <c r="F7" s="587"/>
      <c r="G7" s="587"/>
      <c r="H7" s="587"/>
      <c r="I7" s="587"/>
    </row>
    <row r="8" spans="1:10" s="70" customFormat="1" ht="19.5" customHeight="1" outlineLevel="1">
      <c r="A8" s="69"/>
      <c r="B8" s="251" t="s">
        <v>30</v>
      </c>
      <c r="C8" s="252"/>
      <c r="D8" s="253"/>
      <c r="E8" s="254"/>
      <c r="F8" s="255"/>
      <c r="G8" s="256"/>
      <c r="H8" s="257"/>
      <c r="I8" s="258"/>
    </row>
    <row r="9" spans="1:10" s="70" customFormat="1" ht="19.5" customHeight="1" outlineLevel="1">
      <c r="A9" s="69"/>
      <c r="B9" s="251" t="s">
        <v>31</v>
      </c>
      <c r="C9" s="252"/>
      <c r="D9" s="253"/>
      <c r="E9" s="586"/>
      <c r="F9" s="587"/>
      <c r="G9" s="587"/>
      <c r="H9" s="587"/>
      <c r="I9" s="587"/>
    </row>
    <row r="10" spans="1:10" s="70" customFormat="1" ht="19.5" customHeight="1" outlineLevel="1">
      <c r="A10" s="69"/>
      <c r="B10" s="251" t="s">
        <v>32</v>
      </c>
      <c r="C10" s="252"/>
      <c r="D10" s="253"/>
      <c r="E10" s="586"/>
      <c r="F10" s="587"/>
      <c r="G10" s="587"/>
      <c r="H10" s="587"/>
      <c r="I10" s="587"/>
    </row>
    <row r="11" spans="1:10" s="70" customFormat="1" ht="19.5" customHeight="1" outlineLevel="1">
      <c r="A11" s="69"/>
      <c r="B11" s="251" t="s">
        <v>33</v>
      </c>
      <c r="C11" s="252"/>
      <c r="D11" s="253"/>
      <c r="E11" s="586"/>
      <c r="F11" s="587"/>
      <c r="G11" s="587"/>
      <c r="H11" s="587"/>
      <c r="I11" s="587"/>
    </row>
    <row r="12" spans="1:10" s="70" customFormat="1" ht="19.5" customHeight="1" outlineLevel="1">
      <c r="A12" s="69"/>
      <c r="B12" s="251" t="s">
        <v>34</v>
      </c>
      <c r="C12" s="252"/>
      <c r="D12" s="253"/>
      <c r="E12" s="586"/>
      <c r="F12" s="587"/>
      <c r="G12" s="587"/>
      <c r="H12" s="587"/>
      <c r="I12" s="587"/>
    </row>
    <row r="13" spans="1:10" s="70" customFormat="1" ht="19.5" customHeight="1" outlineLevel="1">
      <c r="A13" s="69"/>
      <c r="B13" s="251" t="s">
        <v>35</v>
      </c>
      <c r="C13" s="252"/>
      <c r="D13" s="253"/>
      <c r="E13" s="254"/>
      <c r="F13" s="255"/>
      <c r="G13" s="256"/>
      <c r="H13" s="257"/>
      <c r="I13" s="258"/>
    </row>
    <row r="14" spans="1:10" s="70" customFormat="1" ht="19.5" customHeight="1" outlineLevel="1">
      <c r="A14" s="69"/>
      <c r="B14" s="251" t="s">
        <v>36</v>
      </c>
      <c r="C14" s="252"/>
      <c r="D14" s="253"/>
      <c r="E14" s="586"/>
      <c r="F14" s="587"/>
      <c r="G14" s="587"/>
      <c r="H14" s="587"/>
      <c r="I14" s="587"/>
    </row>
    <row r="15" spans="1:10" s="70" customFormat="1" ht="19.5" customHeight="1" outlineLevel="1">
      <c r="A15" s="69"/>
      <c r="B15" s="251" t="s">
        <v>37</v>
      </c>
      <c r="C15" s="252"/>
      <c r="D15" s="253"/>
      <c r="E15" s="586"/>
      <c r="F15" s="587"/>
      <c r="G15" s="587"/>
      <c r="H15" s="587"/>
      <c r="I15" s="587"/>
    </row>
    <row r="16" spans="1:10" s="70" customFormat="1" ht="19.5" customHeight="1" outlineLevel="1">
      <c r="A16" s="69"/>
      <c r="B16" s="251" t="s">
        <v>38</v>
      </c>
      <c r="C16" s="252"/>
      <c r="D16" s="253"/>
      <c r="E16" s="586"/>
      <c r="F16" s="587"/>
      <c r="G16" s="587"/>
      <c r="H16" s="587"/>
      <c r="I16" s="587"/>
    </row>
    <row r="17" spans="1:9" ht="19.5" customHeight="1" outlineLevel="1">
      <c r="A17" s="17"/>
      <c r="B17" s="72"/>
      <c r="C17" s="61" t="s">
        <v>39</v>
      </c>
      <c r="D17" s="151">
        <f>SUM(D5:D16)</f>
        <v>0</v>
      </c>
      <c r="E17" s="73"/>
      <c r="F17" s="23"/>
      <c r="G17" s="24"/>
      <c r="H17" s="25"/>
      <c r="I17" s="6"/>
    </row>
    <row r="18" spans="1:9" s="7" customFormat="1" ht="19.5" customHeight="1" outlineLevel="1">
      <c r="A18" s="26"/>
      <c r="C18" s="27"/>
      <c r="D18" s="28"/>
      <c r="E18" s="29"/>
      <c r="F18" s="30"/>
      <c r="G18" s="31"/>
      <c r="H18" s="32"/>
      <c r="I18" s="33"/>
    </row>
    <row r="19" spans="1:9" s="7" customFormat="1" ht="19.5" customHeight="1" outlineLevel="1">
      <c r="A19" s="26"/>
      <c r="C19" s="27"/>
      <c r="D19" s="28"/>
      <c r="E19" s="29"/>
      <c r="F19" s="30"/>
      <c r="G19" s="31"/>
      <c r="H19" s="32"/>
      <c r="I19" s="33"/>
    </row>
    <row r="20" spans="1:9" ht="37.5" customHeight="1">
      <c r="A20" s="17"/>
      <c r="B20" s="71" t="s">
        <v>40</v>
      </c>
      <c r="C20" s="34"/>
      <c r="D20" s="35"/>
      <c r="E20" s="35"/>
      <c r="F20" s="22"/>
      <c r="G20" s="23"/>
      <c r="H20" s="24"/>
      <c r="I20" s="25"/>
    </row>
    <row r="21" spans="1:9" s="124" customFormat="1" ht="44.45" customHeight="1">
      <c r="A21" s="434"/>
      <c r="B21" s="588" t="s">
        <v>41</v>
      </c>
      <c r="C21" s="589"/>
      <c r="D21" s="435" t="s">
        <v>42</v>
      </c>
      <c r="E21" s="448" t="s">
        <v>43</v>
      </c>
      <c r="F21" s="436" t="s">
        <v>44</v>
      </c>
      <c r="G21" s="437" t="s">
        <v>45</v>
      </c>
      <c r="H21" s="438" t="s">
        <v>46</v>
      </c>
      <c r="I21" s="439" t="s">
        <v>47</v>
      </c>
    </row>
    <row r="22" spans="1:9" ht="11.45" customHeight="1">
      <c r="A22" s="17"/>
      <c r="B22" s="21"/>
      <c r="C22" s="21"/>
      <c r="D22" s="153"/>
      <c r="E22" s="108"/>
      <c r="F22" s="148"/>
      <c r="G22" s="131"/>
      <c r="H22" s="154"/>
      <c r="I22" s="130"/>
    </row>
    <row r="23" spans="1:9" s="119" customFormat="1" ht="19.5" customHeight="1">
      <c r="A23" s="122"/>
      <c r="B23" s="63" t="s">
        <v>48</v>
      </c>
      <c r="C23" s="259"/>
      <c r="D23" s="260"/>
      <c r="E23" s="261"/>
      <c r="F23" s="262"/>
      <c r="G23" s="263"/>
      <c r="H23" s="264"/>
      <c r="I23" s="265"/>
    </row>
    <row r="24" spans="1:9" s="119" customFormat="1" ht="19.5" customHeight="1">
      <c r="A24" s="122"/>
      <c r="B24" s="212" t="s">
        <v>49</v>
      </c>
      <c r="C24" s="212"/>
      <c r="D24" s="190"/>
      <c r="E24" s="191"/>
      <c r="F24" s="266"/>
      <c r="G24" s="542"/>
      <c r="H24" s="268"/>
      <c r="I24" s="269"/>
    </row>
    <row r="25" spans="1:9" s="119" customFormat="1" ht="19.5" customHeight="1">
      <c r="A25" s="122"/>
      <c r="B25" s="212" t="s">
        <v>49</v>
      </c>
      <c r="C25" s="212"/>
      <c r="D25" s="190"/>
      <c r="E25" s="191"/>
      <c r="F25" s="266"/>
      <c r="G25" s="267"/>
      <c r="H25" s="268"/>
      <c r="I25" s="269"/>
    </row>
    <row r="26" spans="1:9" s="119" customFormat="1" ht="19.5" customHeight="1">
      <c r="A26" s="122"/>
      <c r="B26" s="212" t="s">
        <v>49</v>
      </c>
      <c r="C26" s="212"/>
      <c r="D26" s="190"/>
      <c r="E26" s="191"/>
      <c r="F26" s="266"/>
      <c r="G26" s="267"/>
      <c r="H26" s="270"/>
      <c r="I26" s="269"/>
    </row>
    <row r="27" spans="1:9" s="119" customFormat="1" ht="19.5" customHeight="1">
      <c r="A27" s="122"/>
      <c r="B27" s="212" t="s">
        <v>49</v>
      </c>
      <c r="C27" s="212"/>
      <c r="D27" s="190"/>
      <c r="E27" s="191"/>
      <c r="F27" s="266"/>
      <c r="G27" s="267"/>
      <c r="H27" s="270"/>
      <c r="I27" s="269"/>
    </row>
    <row r="28" spans="1:9" s="119" customFormat="1" ht="24" customHeight="1">
      <c r="A28" s="122"/>
      <c r="B28" s="127" t="s">
        <v>50</v>
      </c>
      <c r="C28" s="271"/>
      <c r="D28" s="272"/>
      <c r="E28" s="273"/>
      <c r="F28" s="274"/>
      <c r="G28" s="275"/>
      <c r="H28" s="276"/>
      <c r="I28" s="269"/>
    </row>
    <row r="29" spans="1:9" s="119" customFormat="1" ht="19.5" customHeight="1">
      <c r="A29" s="122"/>
      <c r="B29" s="212" t="s">
        <v>51</v>
      </c>
      <c r="C29" s="271"/>
      <c r="D29" s="190"/>
      <c r="E29" s="191"/>
      <c r="F29" s="266"/>
      <c r="G29" s="267"/>
      <c r="H29" s="277"/>
      <c r="I29" s="269"/>
    </row>
    <row r="30" spans="1:9" s="119" customFormat="1" ht="19.5" customHeight="1">
      <c r="A30" s="122"/>
      <c r="B30" s="212" t="s">
        <v>52</v>
      </c>
      <c r="C30" s="271"/>
      <c r="D30" s="190"/>
      <c r="E30" s="191"/>
      <c r="F30" s="266"/>
      <c r="G30" s="267"/>
      <c r="H30" s="270"/>
      <c r="I30" s="269"/>
    </row>
    <row r="31" spans="1:9" s="119" customFormat="1" ht="19.5" customHeight="1">
      <c r="A31" s="122"/>
      <c r="B31" s="212" t="s">
        <v>53</v>
      </c>
      <c r="C31" s="271"/>
      <c r="D31" s="190"/>
      <c r="E31" s="191"/>
      <c r="F31" s="266"/>
      <c r="G31" s="267"/>
      <c r="H31" s="270"/>
      <c r="I31" s="269"/>
    </row>
    <row r="32" spans="1:9" s="119" customFormat="1" ht="19.5" customHeight="1">
      <c r="A32" s="122"/>
      <c r="B32" s="212" t="s">
        <v>54</v>
      </c>
      <c r="C32" s="271"/>
      <c r="D32" s="190"/>
      <c r="E32" s="191"/>
      <c r="F32" s="266"/>
      <c r="G32" s="267"/>
      <c r="H32" s="270"/>
      <c r="I32" s="269"/>
    </row>
    <row r="33" spans="1:9" s="119" customFormat="1" ht="19.5" customHeight="1">
      <c r="A33" s="122"/>
      <c r="B33" s="212" t="s">
        <v>55</v>
      </c>
      <c r="C33" s="271"/>
      <c r="D33" s="190"/>
      <c r="E33" s="191"/>
      <c r="F33" s="266"/>
      <c r="G33" s="267"/>
      <c r="H33" s="270"/>
      <c r="I33" s="269"/>
    </row>
    <row r="34" spans="1:9" s="119" customFormat="1" ht="19.5" customHeight="1">
      <c r="A34" s="122"/>
      <c r="B34" s="212" t="s">
        <v>56</v>
      </c>
      <c r="C34" s="271"/>
      <c r="D34" s="190"/>
      <c r="E34" s="191"/>
      <c r="F34" s="266"/>
      <c r="G34" s="267"/>
      <c r="H34" s="270"/>
      <c r="I34" s="269"/>
    </row>
    <row r="35" spans="1:9" s="119" customFormat="1" ht="24" customHeight="1">
      <c r="A35" s="122"/>
      <c r="B35" s="127" t="s">
        <v>57</v>
      </c>
      <c r="C35" s="271"/>
      <c r="D35" s="272"/>
      <c r="E35" s="278"/>
      <c r="F35" s="266"/>
      <c r="G35" s="267"/>
      <c r="H35" s="270"/>
      <c r="I35" s="269"/>
    </row>
    <row r="36" spans="1:9" s="119" customFormat="1" ht="19.5" customHeight="1">
      <c r="A36" s="122"/>
      <c r="B36" s="212" t="s">
        <v>58</v>
      </c>
      <c r="C36" s="271"/>
      <c r="D36" s="190"/>
      <c r="E36" s="191"/>
      <c r="F36" s="266"/>
      <c r="G36" s="267"/>
      <c r="H36" s="270"/>
      <c r="I36" s="269"/>
    </row>
    <row r="37" spans="1:9" s="119" customFormat="1" ht="19.5" customHeight="1">
      <c r="A37" s="122"/>
      <c r="B37" s="212" t="s">
        <v>59</v>
      </c>
      <c r="C37" s="271"/>
      <c r="D37" s="190"/>
      <c r="E37" s="191"/>
      <c r="F37" s="266"/>
      <c r="G37" s="267"/>
      <c r="H37" s="270"/>
      <c r="I37" s="269"/>
    </row>
    <row r="38" spans="1:9" s="119" customFormat="1" ht="19.5" customHeight="1">
      <c r="A38" s="122"/>
      <c r="B38" s="212" t="s">
        <v>60</v>
      </c>
      <c r="C38" s="271"/>
      <c r="D38" s="190"/>
      <c r="E38" s="191"/>
      <c r="F38" s="266"/>
      <c r="G38" s="267"/>
      <c r="H38" s="270"/>
      <c r="I38" s="269"/>
    </row>
    <row r="39" spans="1:9" s="119" customFormat="1" ht="19.5" customHeight="1">
      <c r="A39" s="122"/>
      <c r="B39" s="212" t="s">
        <v>61</v>
      </c>
      <c r="C39" s="271"/>
      <c r="D39" s="190"/>
      <c r="E39" s="191"/>
      <c r="F39" s="266"/>
      <c r="G39" s="267"/>
      <c r="H39" s="270"/>
      <c r="I39" s="269"/>
    </row>
    <row r="40" spans="1:9" s="119" customFormat="1" ht="19.5" customHeight="1">
      <c r="A40" s="122"/>
      <c r="B40" s="212" t="s">
        <v>62</v>
      </c>
      <c r="C40" s="271"/>
      <c r="D40" s="190"/>
      <c r="E40" s="191"/>
      <c r="F40" s="266"/>
      <c r="G40" s="267"/>
      <c r="H40" s="270"/>
      <c r="I40" s="269"/>
    </row>
    <row r="41" spans="1:9" s="119" customFormat="1" ht="24" customHeight="1">
      <c r="A41" s="122"/>
      <c r="B41" s="127" t="s">
        <v>63</v>
      </c>
      <c r="C41" s="212"/>
      <c r="D41" s="272"/>
      <c r="E41" s="278"/>
      <c r="F41" s="266"/>
      <c r="G41" s="267"/>
      <c r="H41" s="270"/>
      <c r="I41" s="269"/>
    </row>
    <row r="42" spans="1:9" s="119" customFormat="1" ht="19.5" customHeight="1">
      <c r="A42" s="122"/>
      <c r="B42" s="212" t="s">
        <v>64</v>
      </c>
      <c r="C42" s="212"/>
      <c r="D42" s="190"/>
      <c r="E42" s="191"/>
      <c r="F42" s="266"/>
      <c r="G42" s="267"/>
      <c r="H42" s="270"/>
      <c r="I42" s="269"/>
    </row>
    <row r="43" spans="1:9" s="119" customFormat="1" ht="19.5" customHeight="1">
      <c r="A43" s="122"/>
      <c r="B43" s="212" t="s">
        <v>64</v>
      </c>
      <c r="C43" s="212"/>
      <c r="D43" s="190"/>
      <c r="E43" s="191"/>
      <c r="F43" s="266"/>
      <c r="G43" s="267"/>
      <c r="H43" s="270"/>
      <c r="I43" s="269"/>
    </row>
    <row r="44" spans="1:9" s="119" customFormat="1" ht="19.5" customHeight="1">
      <c r="A44" s="122"/>
      <c r="B44" s="212" t="s">
        <v>64</v>
      </c>
      <c r="C44" s="212"/>
      <c r="D44" s="190"/>
      <c r="E44" s="191"/>
      <c r="F44" s="266"/>
      <c r="G44" s="267"/>
      <c r="H44" s="270"/>
      <c r="I44" s="269"/>
    </row>
    <row r="45" spans="1:9" s="119" customFormat="1" ht="19.5" customHeight="1">
      <c r="A45" s="122"/>
      <c r="B45" s="127" t="s">
        <v>65</v>
      </c>
      <c r="C45" s="212"/>
      <c r="D45" s="272"/>
      <c r="E45" s="278"/>
      <c r="F45" s="266"/>
      <c r="G45" s="267"/>
      <c r="H45" s="270"/>
      <c r="I45" s="269"/>
    </row>
    <row r="46" spans="1:9" s="119" customFormat="1" ht="19.5" customHeight="1">
      <c r="A46" s="122"/>
      <c r="B46" s="212" t="s">
        <v>66</v>
      </c>
      <c r="C46" s="212"/>
      <c r="D46" s="190"/>
      <c r="E46" s="191"/>
      <c r="F46" s="266"/>
      <c r="G46" s="267"/>
      <c r="H46" s="270"/>
      <c r="I46" s="269"/>
    </row>
    <row r="47" spans="1:9" s="119" customFormat="1" ht="19.5" customHeight="1">
      <c r="A47" s="122"/>
      <c r="B47" s="212" t="s">
        <v>67</v>
      </c>
      <c r="C47" s="279"/>
      <c r="D47" s="190"/>
      <c r="E47" s="191"/>
      <c r="F47" s="266"/>
      <c r="G47" s="280"/>
      <c r="H47" s="270"/>
      <c r="I47" s="269"/>
    </row>
    <row r="48" spans="1:9" s="119" customFormat="1" ht="19.5" customHeight="1">
      <c r="A48" s="122"/>
      <c r="B48" s="212" t="s">
        <v>67</v>
      </c>
      <c r="C48" s="212"/>
      <c r="D48" s="190"/>
      <c r="E48" s="191"/>
      <c r="F48" s="266"/>
      <c r="G48" s="280"/>
      <c r="H48" s="270"/>
      <c r="I48" s="269"/>
    </row>
    <row r="49" spans="1:10" ht="11.45" customHeight="1" thickBot="1">
      <c r="A49" s="17"/>
      <c r="B49" s="64"/>
      <c r="C49" s="37"/>
      <c r="D49" s="38"/>
      <c r="E49" s="39"/>
      <c r="F49" s="39"/>
      <c r="G49" s="40"/>
      <c r="H49" s="41"/>
      <c r="I49" s="42"/>
    </row>
    <row r="50" spans="1:10" ht="19.5" customHeight="1">
      <c r="A50" s="17"/>
      <c r="B50" s="43"/>
      <c r="C50" s="43"/>
      <c r="D50" s="44"/>
      <c r="E50" s="45"/>
      <c r="F50" s="43"/>
      <c r="G50" s="46"/>
      <c r="H50" s="47"/>
      <c r="I50" s="48"/>
    </row>
    <row r="51" spans="1:10" ht="14.45" customHeight="1">
      <c r="A51" s="17"/>
      <c r="B51" s="37"/>
      <c r="C51" s="37"/>
      <c r="D51" s="129"/>
      <c r="E51" s="128"/>
      <c r="F51" s="37"/>
      <c r="G51" s="74"/>
      <c r="H51" s="75"/>
      <c r="I51" s="76"/>
    </row>
    <row r="52" spans="1:10" ht="25.15" customHeight="1">
      <c r="A52" s="17"/>
      <c r="B52" s="155"/>
      <c r="C52" s="156"/>
      <c r="D52" s="157" t="s">
        <v>68</v>
      </c>
      <c r="E52" s="158">
        <f>SUM(D24:D48)</f>
        <v>0</v>
      </c>
      <c r="F52" s="39"/>
      <c r="G52" s="40"/>
      <c r="H52" s="49"/>
      <c r="I52" s="50"/>
    </row>
    <row r="53" spans="1:10" ht="25.15" customHeight="1">
      <c r="A53" s="17"/>
      <c r="B53" s="159"/>
      <c r="C53" s="160"/>
      <c r="D53" s="161" t="s">
        <v>69</v>
      </c>
      <c r="E53" s="162">
        <f>SUM(E24:E48)</f>
        <v>0</v>
      </c>
      <c r="F53" s="17"/>
      <c r="G53" s="51"/>
      <c r="H53" s="596" t="s">
        <v>70</v>
      </c>
      <c r="I53" s="596"/>
      <c r="J53" s="65">
        <f>D17</f>
        <v>0</v>
      </c>
    </row>
    <row r="54" spans="1:10" ht="28.15" customHeight="1">
      <c r="A54" s="17"/>
      <c r="B54" s="594"/>
      <c r="C54" s="595"/>
      <c r="D54" s="39"/>
      <c r="E54" s="39"/>
      <c r="F54" s="17"/>
      <c r="G54" s="51"/>
      <c r="H54" s="593" t="s">
        <v>71</v>
      </c>
      <c r="I54" s="593"/>
      <c r="J54" s="66">
        <f>E52</f>
        <v>0</v>
      </c>
    </row>
    <row r="55" spans="1:10" s="54" customFormat="1" ht="30.6" customHeight="1">
      <c r="A55" s="52"/>
      <c r="B55" s="598" t="s">
        <v>72</v>
      </c>
      <c r="C55" s="599"/>
      <c r="D55" s="599"/>
      <c r="E55" s="599"/>
      <c r="F55" s="600"/>
      <c r="G55" s="53"/>
      <c r="H55" s="597" t="s">
        <v>73</v>
      </c>
      <c r="I55" s="597"/>
      <c r="J55" s="67">
        <f>J53-J54</f>
        <v>0</v>
      </c>
    </row>
    <row r="56" spans="1:10" s="54" customFormat="1" ht="30.6" customHeight="1">
      <c r="A56" s="52"/>
      <c r="B56" s="601"/>
      <c r="C56" s="602"/>
      <c r="D56" s="602"/>
      <c r="E56" s="602"/>
      <c r="F56" s="603"/>
      <c r="G56" s="55"/>
      <c r="H56" s="597"/>
      <c r="I56" s="597"/>
      <c r="J56" s="68" t="str">
        <f>IF(J55&gt;0,"SURPLUS","DEFICIT")</f>
        <v>DEFICIT</v>
      </c>
    </row>
    <row r="57" spans="1:10" ht="36" customHeight="1">
      <c r="B57" s="604"/>
      <c r="C57" s="605"/>
      <c r="D57" s="605"/>
      <c r="E57" s="605"/>
      <c r="F57" s="606"/>
    </row>
  </sheetData>
  <mergeCells count="17">
    <mergeCell ref="H54:I54"/>
    <mergeCell ref="B54:C54"/>
    <mergeCell ref="H53:I53"/>
    <mergeCell ref="H55:I56"/>
    <mergeCell ref="B55:F57"/>
    <mergeCell ref="A1:J1"/>
    <mergeCell ref="E5:I5"/>
    <mergeCell ref="E6:I6"/>
    <mergeCell ref="E7:I7"/>
    <mergeCell ref="E9:I9"/>
    <mergeCell ref="E16:I16"/>
    <mergeCell ref="B21:C21"/>
    <mergeCell ref="E10:I10"/>
    <mergeCell ref="E11:I11"/>
    <mergeCell ref="E12:I12"/>
    <mergeCell ref="E14:I14"/>
    <mergeCell ref="E15:I15"/>
  </mergeCells>
  <pageMargins left="0.25" right="0.25" top="0.75" bottom="0.75" header="0.3" footer="0.3"/>
  <pageSetup scale="60" fitToHeight="0" orientation="landscape" r:id="rId1"/>
  <rowBreaks count="1" manualBreakCount="1">
    <brk id="19"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4">
    <tabColor theme="1"/>
    <outlinePr summaryBelow="0" summaryRight="0"/>
    <pageSetUpPr fitToPage="1"/>
  </sheetPr>
  <dimension ref="A1:M173"/>
  <sheetViews>
    <sheetView showGridLines="0" tabSelected="1" zoomScale="85" zoomScaleNormal="85" workbookViewId="0">
      <pane xSplit="5" topLeftCell="F1" activePane="topRight" state="frozen"/>
      <selection pane="topRight" activeCell="C5" sqref="C5"/>
    </sheetView>
  </sheetViews>
  <sheetFormatPr defaultColWidth="14.42578125" defaultRowHeight="15.75" customHeight="1" outlineLevelRow="1"/>
  <cols>
    <col min="1" max="1" width="5.7109375" style="6" customWidth="1"/>
    <col min="2" max="2" width="81.28515625" style="119" customWidth="1"/>
    <col min="3" max="3" width="16.5703125" style="181" customWidth="1"/>
    <col min="4" max="4" width="16.7109375" style="112" customWidth="1"/>
    <col min="5" max="5" width="17.140625" style="112" customWidth="1"/>
    <col min="6" max="6" width="5.7109375" style="6" customWidth="1"/>
    <col min="7" max="10" width="14.42578125" style="6"/>
    <col min="11" max="11" width="5.28515625" style="6" customWidth="1"/>
    <col min="12" max="16384" width="14.42578125" style="6"/>
  </cols>
  <sheetData>
    <row r="1" spans="1:7" ht="33" customHeight="1">
      <c r="A1" s="609"/>
      <c r="B1" s="609"/>
      <c r="C1" s="609"/>
      <c r="D1" s="609"/>
      <c r="E1" s="609"/>
    </row>
    <row r="2" spans="1:7" ht="45.6" customHeight="1">
      <c r="A2" s="609"/>
      <c r="B2" s="609"/>
      <c r="C2" s="609"/>
      <c r="D2" s="609"/>
      <c r="E2" s="609"/>
    </row>
    <row r="3" spans="1:7" ht="72" customHeight="1">
      <c r="A3" s="110"/>
      <c r="B3" s="195" t="s">
        <v>74</v>
      </c>
      <c r="C3" s="163"/>
      <c r="D3" s="111"/>
    </row>
    <row r="4" spans="1:7" ht="33" customHeight="1" outlineLevel="1">
      <c r="A4" s="110"/>
      <c r="B4" s="113" t="s">
        <v>41</v>
      </c>
      <c r="C4" s="164" t="s">
        <v>75</v>
      </c>
      <c r="D4" s="610" t="s">
        <v>47</v>
      </c>
      <c r="E4" s="610"/>
    </row>
    <row r="5" spans="1:7" s="119" customFormat="1" ht="18.75" customHeight="1" outlineLevel="1">
      <c r="A5" s="118"/>
      <c r="B5" s="238" t="s">
        <v>76</v>
      </c>
      <c r="C5" s="543"/>
      <c r="D5" s="611"/>
      <c r="E5" s="612"/>
      <c r="G5" s="281"/>
    </row>
    <row r="6" spans="1:7" s="119" customFormat="1" ht="18.75" customHeight="1" outlineLevel="1">
      <c r="A6" s="118"/>
      <c r="B6" s="196" t="s">
        <v>77</v>
      </c>
      <c r="C6" s="193"/>
      <c r="D6" s="607"/>
      <c r="E6" s="608"/>
    </row>
    <row r="7" spans="1:7" s="119" customFormat="1" ht="18.75" customHeight="1" outlineLevel="1">
      <c r="A7" s="118"/>
      <c r="B7" s="196" t="s">
        <v>78</v>
      </c>
      <c r="C7" s="193"/>
      <c r="D7" s="607"/>
      <c r="E7" s="608"/>
    </row>
    <row r="8" spans="1:7" s="119" customFormat="1" ht="18.75" customHeight="1" outlineLevel="1">
      <c r="A8" s="118"/>
      <c r="B8" s="196" t="s">
        <v>79</v>
      </c>
      <c r="C8" s="193"/>
      <c r="D8" s="607"/>
      <c r="E8" s="608"/>
    </row>
    <row r="9" spans="1:7" s="119" customFormat="1" ht="18.75" customHeight="1" outlineLevel="1">
      <c r="A9" s="118"/>
      <c r="B9" s="196" t="s">
        <v>80</v>
      </c>
      <c r="C9" s="193"/>
      <c r="D9" s="607"/>
      <c r="E9" s="608"/>
    </row>
    <row r="10" spans="1:7" s="119" customFormat="1" ht="18.75" customHeight="1" outlineLevel="1">
      <c r="A10" s="118"/>
      <c r="B10" s="196" t="s">
        <v>81</v>
      </c>
      <c r="C10" s="193"/>
      <c r="D10" s="607"/>
      <c r="E10" s="608"/>
    </row>
    <row r="11" spans="1:7" s="119" customFormat="1" ht="18.75" customHeight="1" outlineLevel="1">
      <c r="A11" s="118"/>
      <c r="B11" s="196" t="s">
        <v>82</v>
      </c>
      <c r="C11" s="193"/>
      <c r="D11" s="607"/>
      <c r="E11" s="608"/>
      <c r="F11" s="282"/>
      <c r="G11" s="282"/>
    </row>
    <row r="12" spans="1:7" s="119" customFormat="1" ht="18.75" customHeight="1" outlineLevel="1">
      <c r="A12" s="118"/>
      <c r="B12" s="196" t="s">
        <v>83</v>
      </c>
      <c r="C12" s="193"/>
      <c r="D12" s="607"/>
      <c r="E12" s="608"/>
    </row>
    <row r="13" spans="1:7" s="119" customFormat="1" ht="18.75" customHeight="1" outlineLevel="1">
      <c r="A13" s="118"/>
      <c r="B13" s="196" t="s">
        <v>84</v>
      </c>
      <c r="C13" s="193"/>
      <c r="D13" s="607"/>
      <c r="E13" s="608"/>
    </row>
    <row r="14" spans="1:7" s="119" customFormat="1" ht="18.75" customHeight="1" outlineLevel="1">
      <c r="A14" s="118"/>
      <c r="B14" s="196" t="s">
        <v>85</v>
      </c>
      <c r="C14" s="544"/>
      <c r="D14" s="607"/>
      <c r="E14" s="608"/>
    </row>
    <row r="15" spans="1:7" s="119" customFormat="1" ht="18.75" customHeight="1" outlineLevel="1">
      <c r="A15" s="118"/>
      <c r="B15" s="196" t="s">
        <v>86</v>
      </c>
      <c r="C15" s="544"/>
      <c r="D15" s="607"/>
      <c r="E15" s="608"/>
    </row>
    <row r="16" spans="1:7" s="119" customFormat="1" ht="18.75" customHeight="1" outlineLevel="1">
      <c r="A16" s="118"/>
      <c r="B16" s="196" t="s">
        <v>87</v>
      </c>
      <c r="C16" s="193"/>
      <c r="D16" s="607"/>
      <c r="E16" s="608"/>
    </row>
    <row r="17" spans="1:6" s="119" customFormat="1" ht="18.75" customHeight="1" outlineLevel="1">
      <c r="A17" s="118"/>
      <c r="B17" s="196" t="s">
        <v>88</v>
      </c>
      <c r="C17" s="193"/>
      <c r="D17" s="607"/>
      <c r="E17" s="608"/>
    </row>
    <row r="18" spans="1:6" ht="34.9" customHeight="1" outlineLevel="1" thickBot="1">
      <c r="A18" s="110"/>
      <c r="B18" s="37"/>
      <c r="C18" s="165"/>
      <c r="D18" s="6"/>
      <c r="E18" s="6"/>
    </row>
    <row r="19" spans="1:6" ht="24" customHeight="1" outlineLevel="1">
      <c r="A19" s="110"/>
      <c r="B19" s="197" t="s">
        <v>89</v>
      </c>
      <c r="C19" s="166">
        <f t="shared" ref="C19" si="0">SUM(C5:C17)</f>
        <v>0</v>
      </c>
      <c r="D19" s="6"/>
      <c r="E19" s="6"/>
    </row>
    <row r="20" spans="1:6" ht="18" customHeight="1" outlineLevel="1">
      <c r="A20" s="110"/>
      <c r="B20" s="37"/>
      <c r="C20" s="167"/>
      <c r="D20" s="114"/>
      <c r="E20" s="6"/>
    </row>
    <row r="21" spans="1:6" ht="18" customHeight="1" outlineLevel="1">
      <c r="A21" s="110"/>
      <c r="B21" s="37"/>
      <c r="C21" s="167"/>
      <c r="D21" s="114"/>
      <c r="E21" s="6"/>
    </row>
    <row r="22" spans="1:6" ht="37.5" customHeight="1">
      <c r="A22" s="110"/>
      <c r="B22" s="198" t="s">
        <v>90</v>
      </c>
      <c r="C22" s="167"/>
      <c r="D22" s="114"/>
      <c r="E22" s="6"/>
    </row>
    <row r="23" spans="1:6" ht="30.75" customHeight="1" outlineLevel="1">
      <c r="A23" s="110"/>
      <c r="B23" s="113" t="s">
        <v>91</v>
      </c>
      <c r="C23" s="164" t="s">
        <v>75</v>
      </c>
      <c r="D23" s="610" t="s">
        <v>47</v>
      </c>
      <c r="E23" s="610"/>
    </row>
    <row r="24" spans="1:6" s="119" customFormat="1" ht="18" customHeight="1" outlineLevel="1">
      <c r="A24" s="118"/>
      <c r="B24" s="194" t="s">
        <v>92</v>
      </c>
      <c r="C24" s="192"/>
      <c r="D24" s="611"/>
      <c r="E24" s="612"/>
    </row>
    <row r="25" spans="1:6" s="119" customFormat="1" ht="18" customHeight="1" outlineLevel="1">
      <c r="A25" s="118"/>
      <c r="B25" s="196" t="s">
        <v>93</v>
      </c>
      <c r="C25" s="192"/>
      <c r="D25" s="607"/>
      <c r="E25" s="608"/>
    </row>
    <row r="26" spans="1:6" s="119" customFormat="1" ht="18" customHeight="1" outlineLevel="1">
      <c r="A26" s="118"/>
      <c r="B26" s="196" t="s">
        <v>94</v>
      </c>
      <c r="C26" s="192"/>
      <c r="D26" s="607"/>
      <c r="E26" s="608"/>
      <c r="F26" s="283"/>
    </row>
    <row r="27" spans="1:6" s="119" customFormat="1" ht="18" customHeight="1" outlineLevel="1">
      <c r="A27" s="118"/>
      <c r="B27" s="196" t="s">
        <v>95</v>
      </c>
      <c r="C27" s="192"/>
      <c r="D27" s="607"/>
      <c r="E27" s="608"/>
      <c r="F27" s="284"/>
    </row>
    <row r="28" spans="1:6" s="119" customFormat="1" ht="18" customHeight="1" outlineLevel="1">
      <c r="A28" s="118"/>
      <c r="B28" s="196" t="s">
        <v>96</v>
      </c>
      <c r="C28" s="192"/>
      <c r="D28" s="607"/>
      <c r="E28" s="608"/>
      <c r="F28" s="283"/>
    </row>
    <row r="29" spans="1:6" s="119" customFormat="1" ht="18" customHeight="1" outlineLevel="1">
      <c r="A29" s="118"/>
      <c r="B29" s="196" t="s">
        <v>97</v>
      </c>
      <c r="C29" s="543"/>
      <c r="D29" s="607"/>
      <c r="E29" s="608"/>
    </row>
    <row r="30" spans="1:6" s="119" customFormat="1" ht="18" customHeight="1" outlineLevel="1">
      <c r="A30" s="118"/>
      <c r="B30" s="196" t="s">
        <v>98</v>
      </c>
      <c r="C30" s="192"/>
      <c r="D30" s="607"/>
      <c r="E30" s="608"/>
    </row>
    <row r="31" spans="1:6" s="119" customFormat="1" ht="18" customHeight="1" outlineLevel="1" thickBot="1">
      <c r="A31" s="118"/>
      <c r="B31" s="196" t="s">
        <v>99</v>
      </c>
      <c r="C31" s="192"/>
      <c r="D31" s="607"/>
      <c r="E31" s="608"/>
      <c r="F31" s="284"/>
    </row>
    <row r="32" spans="1:6" ht="24.6" hidden="1" customHeight="1" outlineLevel="1" thickBot="1">
      <c r="A32" s="110"/>
      <c r="B32" s="37"/>
      <c r="C32" s="165" t="s">
        <v>100</v>
      </c>
      <c r="D32" s="6"/>
      <c r="E32" s="6"/>
    </row>
    <row r="33" spans="1:13" ht="24.6" customHeight="1" outlineLevel="1">
      <c r="A33" s="110"/>
      <c r="B33" s="199" t="s">
        <v>101</v>
      </c>
      <c r="C33" s="168">
        <f t="shared" ref="C33" si="1">SUM(C24:C31)</f>
        <v>0</v>
      </c>
      <c r="D33" s="6"/>
      <c r="E33" s="6"/>
    </row>
    <row r="34" spans="1:13" ht="31.9" customHeight="1" outlineLevel="1">
      <c r="A34" s="110"/>
      <c r="B34" s="126"/>
      <c r="C34" s="169"/>
      <c r="D34" s="115"/>
      <c r="E34" s="6"/>
    </row>
    <row r="35" spans="1:13" ht="39.6" customHeight="1" outlineLevel="1">
      <c r="A35" s="110"/>
      <c r="B35" s="440" t="s">
        <v>102</v>
      </c>
      <c r="C35" s="169"/>
      <c r="D35" s="115"/>
      <c r="E35" s="6"/>
    </row>
    <row r="36" spans="1:13" ht="24.6" customHeight="1" outlineLevel="1">
      <c r="A36" s="110"/>
      <c r="B36" s="441" t="s">
        <v>103</v>
      </c>
      <c r="C36" s="169"/>
      <c r="D36" s="115"/>
      <c r="E36" s="6"/>
    </row>
    <row r="37" spans="1:13" ht="37.5" hidden="1" customHeight="1">
      <c r="A37" s="110"/>
      <c r="B37" s="200" t="s">
        <v>104</v>
      </c>
      <c r="C37" s="163"/>
      <c r="D37" s="116"/>
      <c r="E37" s="6"/>
    </row>
    <row r="38" spans="1:13" ht="48" hidden="1" customHeight="1" outlineLevel="1">
      <c r="A38" s="110"/>
      <c r="B38" s="60" t="s">
        <v>91</v>
      </c>
      <c r="C38" s="170" t="s">
        <v>105</v>
      </c>
      <c r="D38" s="117" t="s">
        <v>100</v>
      </c>
      <c r="E38" s="6"/>
    </row>
    <row r="39" spans="1:13" s="119" customFormat="1" ht="27" customHeight="1" outlineLevel="1">
      <c r="A39" s="118"/>
      <c r="B39" s="113" t="s">
        <v>106</v>
      </c>
      <c r="C39" s="164" t="s">
        <v>75</v>
      </c>
      <c r="D39" s="610" t="s">
        <v>47</v>
      </c>
      <c r="E39" s="610"/>
    </row>
    <row r="40" spans="1:13" s="119" customFormat="1" ht="18.75" customHeight="1" outlineLevel="1">
      <c r="A40" s="118"/>
      <c r="B40" s="149" t="s">
        <v>107</v>
      </c>
      <c r="C40" s="180"/>
      <c r="D40" s="613"/>
      <c r="E40" s="614"/>
    </row>
    <row r="41" spans="1:13" s="119" customFormat="1" ht="18.75" customHeight="1" outlineLevel="1" thickBot="1">
      <c r="A41" s="118"/>
      <c r="B41" s="201" t="s">
        <v>108</v>
      </c>
      <c r="C41" s="192"/>
      <c r="D41" s="611"/>
      <c r="E41" s="612"/>
    </row>
    <row r="42" spans="1:13" s="119" customFormat="1" ht="18.75" customHeight="1" outlineLevel="1" thickBot="1">
      <c r="A42" s="118"/>
      <c r="B42" s="196" t="s">
        <v>109</v>
      </c>
      <c r="C42" s="193"/>
      <c r="D42" s="607"/>
      <c r="E42" s="608"/>
      <c r="G42" s="617" t="s">
        <v>110</v>
      </c>
      <c r="H42" s="618"/>
      <c r="I42" s="618"/>
      <c r="J42" s="618"/>
      <c r="K42" s="618"/>
      <c r="L42" s="618"/>
      <c r="M42" s="619"/>
    </row>
    <row r="43" spans="1:13" s="119" customFormat="1" ht="18.75" customHeight="1" outlineLevel="1">
      <c r="A43" s="118"/>
      <c r="B43" s="206" t="s">
        <v>111</v>
      </c>
      <c r="C43" s="193"/>
      <c r="D43" s="607"/>
      <c r="E43" s="608"/>
      <c r="G43" s="546"/>
      <c r="H43" s="555"/>
      <c r="I43" s="555"/>
      <c r="J43" s="555"/>
      <c r="K43" s="555"/>
      <c r="L43" s="555"/>
      <c r="M43" s="547"/>
    </row>
    <row r="44" spans="1:13" s="119" customFormat="1" ht="18.75" customHeight="1" outlineLevel="1">
      <c r="A44" s="118"/>
      <c r="B44" s="206" t="s">
        <v>112</v>
      </c>
      <c r="C44" s="192"/>
      <c r="D44" s="607"/>
      <c r="E44" s="608"/>
      <c r="G44" s="551" t="s">
        <v>113</v>
      </c>
      <c r="H44" s="548"/>
      <c r="I44" s="555"/>
      <c r="J44" s="555"/>
      <c r="K44" s="555"/>
      <c r="L44" s="555"/>
      <c r="M44" s="547"/>
    </row>
    <row r="45" spans="1:13" s="119" customFormat="1" ht="18.75" customHeight="1" outlineLevel="1">
      <c r="A45" s="118"/>
      <c r="B45" s="206" t="s">
        <v>114</v>
      </c>
      <c r="C45" s="192"/>
      <c r="D45" s="607"/>
      <c r="E45" s="608"/>
      <c r="G45" s="553" t="s">
        <v>115</v>
      </c>
      <c r="H45" s="555"/>
      <c r="I45" s="555"/>
      <c r="J45" s="555"/>
      <c r="K45" s="555"/>
      <c r="L45" s="555"/>
      <c r="M45" s="547"/>
    </row>
    <row r="46" spans="1:13" s="119" customFormat="1" ht="18.75" customHeight="1" outlineLevel="1">
      <c r="A46" s="118"/>
      <c r="B46" s="196" t="s">
        <v>116</v>
      </c>
      <c r="C46" s="193"/>
      <c r="D46" s="607"/>
      <c r="E46" s="608"/>
      <c r="G46" s="551"/>
      <c r="H46" s="555"/>
      <c r="I46" s="555"/>
      <c r="J46" s="555"/>
      <c r="K46" s="555"/>
      <c r="L46" s="555"/>
      <c r="M46" s="547"/>
    </row>
    <row r="47" spans="1:13" s="119" customFormat="1" ht="18.75" customHeight="1" outlineLevel="1">
      <c r="A47" s="118"/>
      <c r="B47" s="196" t="s">
        <v>117</v>
      </c>
      <c r="C47" s="193"/>
      <c r="D47" s="607"/>
      <c r="E47" s="608"/>
      <c r="G47" s="552" t="s">
        <v>118</v>
      </c>
      <c r="H47" s="555"/>
      <c r="I47" s="555"/>
      <c r="J47" s="555"/>
      <c r="K47" s="555"/>
      <c r="L47" s="555"/>
      <c r="M47" s="547"/>
    </row>
    <row r="48" spans="1:13" s="119" customFormat="1" ht="18.75" customHeight="1" outlineLevel="1">
      <c r="A48" s="118"/>
      <c r="B48" s="202" t="s">
        <v>119</v>
      </c>
      <c r="C48" s="285"/>
      <c r="D48" s="607"/>
      <c r="E48" s="608"/>
      <c r="G48" s="558" t="s">
        <v>120</v>
      </c>
      <c r="H48" s="555"/>
      <c r="I48" s="555"/>
      <c r="J48" s="555"/>
      <c r="K48" s="555"/>
      <c r="L48" s="555"/>
      <c r="M48" s="547"/>
    </row>
    <row r="49" spans="1:13" s="119" customFormat="1" ht="18.75" customHeight="1" outlineLevel="1">
      <c r="A49" s="118"/>
      <c r="B49" s="203" t="s">
        <v>121</v>
      </c>
      <c r="C49" s="286"/>
      <c r="D49" s="607"/>
      <c r="E49" s="608"/>
      <c r="G49" s="556"/>
      <c r="H49" s="555"/>
      <c r="I49" s="555"/>
      <c r="J49" s="555"/>
      <c r="K49" s="555"/>
      <c r="L49" s="555"/>
      <c r="M49" s="547"/>
    </row>
    <row r="50" spans="1:13" s="119" customFormat="1" ht="18.75" customHeight="1" outlineLevel="1">
      <c r="A50" s="118"/>
      <c r="B50" s="196" t="s">
        <v>99</v>
      </c>
      <c r="C50" s="287"/>
      <c r="D50" s="607"/>
      <c r="E50" s="608"/>
      <c r="G50" s="546"/>
      <c r="H50" s="555"/>
      <c r="I50" s="555"/>
      <c r="J50" s="555"/>
      <c r="K50" s="555"/>
      <c r="L50" s="555"/>
      <c r="M50" s="547"/>
    </row>
    <row r="51" spans="1:13" s="119" customFormat="1" ht="18.75" customHeight="1" outlineLevel="1" thickBot="1">
      <c r="A51" s="118"/>
      <c r="B51" s="204" t="s">
        <v>122</v>
      </c>
      <c r="C51" s="288">
        <f>SUM(C40:C50)</f>
        <v>0</v>
      </c>
      <c r="G51" s="557"/>
      <c r="H51" s="549"/>
      <c r="I51" s="549"/>
      <c r="J51" s="549"/>
      <c r="K51" s="549"/>
      <c r="L51" s="549"/>
      <c r="M51" s="550"/>
    </row>
    <row r="52" spans="1:13" s="119" customFormat="1" ht="19.899999999999999" customHeight="1" outlineLevel="1">
      <c r="A52" s="118"/>
      <c r="B52" s="59" t="s">
        <v>123</v>
      </c>
      <c r="C52" s="172"/>
      <c r="D52" s="120"/>
    </row>
    <row r="53" spans="1:13" s="119" customFormat="1" ht="18.75" customHeight="1" outlineLevel="1">
      <c r="A53" s="118"/>
      <c r="B53" s="194" t="s">
        <v>124</v>
      </c>
      <c r="C53" s="554"/>
      <c r="D53" s="611"/>
      <c r="E53" s="612"/>
    </row>
    <row r="54" spans="1:13" s="119" customFormat="1" ht="18.75" customHeight="1" outlineLevel="1">
      <c r="A54" s="118"/>
      <c r="B54" s="196" t="s">
        <v>125</v>
      </c>
      <c r="C54" s="289"/>
      <c r="D54" s="607"/>
      <c r="E54" s="608"/>
    </row>
    <row r="55" spans="1:13" s="119" customFormat="1" ht="18.75" customHeight="1" outlineLevel="1">
      <c r="A55" s="118"/>
      <c r="B55" s="196" t="s">
        <v>126</v>
      </c>
      <c r="C55" s="289"/>
      <c r="D55" s="607"/>
      <c r="E55" s="608"/>
    </row>
    <row r="56" spans="1:13" s="119" customFormat="1" ht="18.75" customHeight="1" outlineLevel="1">
      <c r="A56" s="118"/>
      <c r="B56" s="196" t="s">
        <v>127</v>
      </c>
      <c r="C56" s="289"/>
      <c r="D56" s="607"/>
      <c r="E56" s="608"/>
    </row>
    <row r="57" spans="1:13" s="119" customFormat="1" ht="18.75" customHeight="1" outlineLevel="1">
      <c r="A57" s="118"/>
      <c r="B57" s="196" t="s">
        <v>128</v>
      </c>
      <c r="C57" s="289"/>
      <c r="D57" s="607"/>
      <c r="E57" s="608"/>
    </row>
    <row r="58" spans="1:13" s="119" customFormat="1" ht="18.75" customHeight="1" outlineLevel="1">
      <c r="A58" s="118"/>
      <c r="B58" s="196" t="s">
        <v>129</v>
      </c>
      <c r="C58" s="289"/>
      <c r="D58" s="607"/>
      <c r="E58" s="608"/>
    </row>
    <row r="59" spans="1:13" s="119" customFormat="1" ht="18.75" customHeight="1" outlineLevel="1">
      <c r="A59" s="118"/>
      <c r="B59" s="196" t="s">
        <v>130</v>
      </c>
      <c r="C59" s="289"/>
      <c r="D59" s="607"/>
      <c r="E59" s="608"/>
    </row>
    <row r="60" spans="1:13" s="119" customFormat="1" ht="18.75" customHeight="1" outlineLevel="1">
      <c r="A60" s="118"/>
      <c r="B60" s="202" t="s">
        <v>131</v>
      </c>
      <c r="C60" s="285"/>
      <c r="D60" s="607"/>
      <c r="E60" s="608"/>
    </row>
    <row r="61" spans="1:13" s="119" customFormat="1" ht="18.75" customHeight="1" outlineLevel="1">
      <c r="A61" s="118"/>
      <c r="B61" s="203" t="s">
        <v>132</v>
      </c>
      <c r="C61" s="286"/>
      <c r="D61" s="607"/>
      <c r="E61" s="608"/>
    </row>
    <row r="62" spans="1:13" s="119" customFormat="1" ht="18.75" customHeight="1" outlineLevel="1">
      <c r="A62" s="118"/>
      <c r="B62" s="196" t="s">
        <v>99</v>
      </c>
      <c r="C62" s="289"/>
      <c r="D62" s="607"/>
      <c r="E62" s="608"/>
    </row>
    <row r="63" spans="1:13" s="119" customFormat="1" ht="18.75" customHeight="1" outlineLevel="1">
      <c r="A63" s="118"/>
      <c r="B63" s="204" t="s">
        <v>133</v>
      </c>
      <c r="C63" s="288">
        <f t="shared" ref="C63" si="2">SUM(C53:C62)</f>
        <v>0</v>
      </c>
    </row>
    <row r="64" spans="1:13" s="119" customFormat="1" ht="19.899999999999999" customHeight="1" outlineLevel="1">
      <c r="A64" s="118"/>
      <c r="B64" s="59" t="s">
        <v>134</v>
      </c>
      <c r="C64" s="170"/>
    </row>
    <row r="65" spans="1:5" s="119" customFormat="1" ht="18.75" customHeight="1" outlineLevel="1">
      <c r="A65" s="118"/>
      <c r="B65" s="194" t="s">
        <v>135</v>
      </c>
      <c r="C65" s="543"/>
      <c r="D65" s="611"/>
      <c r="E65" s="612"/>
    </row>
    <row r="66" spans="1:5" s="119" customFormat="1" ht="18.75" customHeight="1" outlineLevel="1">
      <c r="A66" s="118"/>
      <c r="B66" s="196" t="s">
        <v>136</v>
      </c>
      <c r="C66" s="193"/>
      <c r="D66" s="607"/>
      <c r="E66" s="608"/>
    </row>
    <row r="67" spans="1:5" s="119" customFormat="1" ht="18.75" customHeight="1" outlineLevel="1">
      <c r="A67" s="118"/>
      <c r="B67" s="196" t="s">
        <v>137</v>
      </c>
      <c r="C67" s="193"/>
      <c r="D67" s="607"/>
      <c r="E67" s="608"/>
    </row>
    <row r="68" spans="1:5" s="119" customFormat="1" ht="18.75" customHeight="1" outlineLevel="1">
      <c r="A68" s="118"/>
      <c r="B68" s="196" t="s">
        <v>138</v>
      </c>
      <c r="C68" s="193"/>
      <c r="D68" s="607"/>
      <c r="E68" s="608"/>
    </row>
    <row r="69" spans="1:5" s="119" customFormat="1" ht="18.75" customHeight="1" outlineLevel="1">
      <c r="A69" s="118"/>
      <c r="B69" s="196" t="s">
        <v>99</v>
      </c>
      <c r="C69" s="193"/>
      <c r="D69" s="607"/>
      <c r="E69" s="608"/>
    </row>
    <row r="70" spans="1:5" s="119" customFormat="1" ht="18.75" customHeight="1" outlineLevel="1">
      <c r="A70" s="118"/>
      <c r="B70" s="204" t="s">
        <v>139</v>
      </c>
      <c r="C70" s="288">
        <f t="shared" ref="C70" si="3">SUM(C65:C69)</f>
        <v>0</v>
      </c>
    </row>
    <row r="71" spans="1:5" s="119" customFormat="1" ht="19.899999999999999" customHeight="1" outlineLevel="1">
      <c r="A71" s="118"/>
      <c r="B71" s="59" t="s">
        <v>140</v>
      </c>
      <c r="C71" s="170"/>
    </row>
    <row r="72" spans="1:5" s="119" customFormat="1" ht="18.75" customHeight="1" outlineLevel="1">
      <c r="A72" s="118"/>
      <c r="B72" s="205" t="s">
        <v>141</v>
      </c>
      <c r="C72" s="192"/>
      <c r="D72" s="611"/>
      <c r="E72" s="612"/>
    </row>
    <row r="73" spans="1:5" s="119" customFormat="1" ht="18.75" customHeight="1" outlineLevel="1">
      <c r="A73" s="118"/>
      <c r="B73" s="206" t="s">
        <v>142</v>
      </c>
      <c r="C73" s="193"/>
      <c r="D73" s="607"/>
      <c r="E73" s="608"/>
    </row>
    <row r="74" spans="1:5" s="119" customFormat="1" ht="18.75" customHeight="1" outlineLevel="1">
      <c r="A74" s="118"/>
      <c r="B74" s="206" t="s">
        <v>99</v>
      </c>
      <c r="C74" s="193"/>
      <c r="D74" s="607"/>
      <c r="E74" s="608"/>
    </row>
    <row r="75" spans="1:5" ht="18.75" customHeight="1" outlineLevel="1" thickBot="1">
      <c r="A75" s="110"/>
      <c r="B75" s="204" t="s">
        <v>143</v>
      </c>
      <c r="C75" s="171">
        <f t="shared" ref="C75" si="4">SUM(C72:C74)</f>
        <v>0</v>
      </c>
      <c r="D75" s="6"/>
      <c r="E75" s="6"/>
    </row>
    <row r="76" spans="1:5" ht="26.25" customHeight="1" outlineLevel="1" thickBot="1">
      <c r="A76" s="110"/>
      <c r="B76" s="43"/>
      <c r="C76" s="173"/>
      <c r="D76" s="6"/>
      <c r="E76" s="6"/>
    </row>
    <row r="77" spans="1:5" ht="22.9" customHeight="1" outlineLevel="1">
      <c r="A77" s="110"/>
      <c r="B77" s="207" t="s">
        <v>144</v>
      </c>
      <c r="C77" s="174">
        <f>C51+C63+C70+C75</f>
        <v>0</v>
      </c>
      <c r="D77" s="6"/>
      <c r="E77" s="6"/>
    </row>
    <row r="78" spans="1:5" s="7" customFormat="1" ht="22.9" customHeight="1" outlineLevel="1">
      <c r="A78" s="12"/>
      <c r="B78" s="208"/>
      <c r="C78" s="175"/>
      <c r="D78" s="121"/>
      <c r="E78" s="121"/>
    </row>
    <row r="79" spans="1:5" s="7" customFormat="1" ht="22.9" customHeight="1" outlineLevel="1">
      <c r="A79" s="12"/>
      <c r="B79" s="208"/>
      <c r="C79" s="175"/>
      <c r="D79" s="121"/>
      <c r="E79" s="121"/>
    </row>
    <row r="80" spans="1:5" ht="37.5" customHeight="1">
      <c r="A80" s="110"/>
      <c r="B80" s="442" t="s">
        <v>145</v>
      </c>
      <c r="C80" s="176"/>
      <c r="D80" s="615"/>
      <c r="E80" s="615"/>
    </row>
    <row r="81" spans="1:5" ht="27.6" customHeight="1" outlineLevel="1">
      <c r="A81" s="17"/>
      <c r="B81" s="113" t="s">
        <v>41</v>
      </c>
      <c r="C81" s="164" t="s">
        <v>75</v>
      </c>
      <c r="D81" s="616" t="s">
        <v>47</v>
      </c>
      <c r="E81" s="616"/>
    </row>
    <row r="82" spans="1:5" s="119" customFormat="1" ht="19.899999999999999" customHeight="1" outlineLevel="1">
      <c r="A82" s="122"/>
      <c r="B82" s="59" t="s">
        <v>146</v>
      </c>
      <c r="C82" s="177"/>
    </row>
    <row r="83" spans="1:5" s="119" customFormat="1" ht="19.5" customHeight="1" outlineLevel="1">
      <c r="A83" s="122"/>
      <c r="B83" s="205" t="s">
        <v>147</v>
      </c>
      <c r="C83" s="192"/>
      <c r="D83" s="611"/>
      <c r="E83" s="612"/>
    </row>
    <row r="84" spans="1:5" s="119" customFormat="1" ht="19.5" customHeight="1" outlineLevel="1">
      <c r="A84" s="122"/>
      <c r="B84" s="206" t="s">
        <v>148</v>
      </c>
      <c r="C84" s="193"/>
      <c r="D84" s="607"/>
      <c r="E84" s="608"/>
    </row>
    <row r="85" spans="1:5" s="119" customFormat="1" ht="19.5" customHeight="1" outlineLevel="1">
      <c r="A85" s="122"/>
      <c r="B85" s="206" t="s">
        <v>149</v>
      </c>
      <c r="C85" s="193"/>
      <c r="D85" s="607"/>
      <c r="E85" s="608"/>
    </row>
    <row r="86" spans="1:5" s="119" customFormat="1" ht="19.5" customHeight="1" outlineLevel="1">
      <c r="A86" s="122"/>
      <c r="B86" s="206" t="s">
        <v>150</v>
      </c>
      <c r="C86" s="193"/>
      <c r="D86" s="607"/>
      <c r="E86" s="608"/>
    </row>
    <row r="87" spans="1:5" s="119" customFormat="1" ht="19.5" customHeight="1" outlineLevel="1">
      <c r="A87" s="122"/>
      <c r="B87" s="206" t="s">
        <v>151</v>
      </c>
      <c r="C87" s="193"/>
      <c r="D87" s="607"/>
      <c r="E87" s="608"/>
    </row>
    <row r="88" spans="1:5" s="119" customFormat="1" ht="19.5" customHeight="1" outlineLevel="1">
      <c r="A88" s="122"/>
      <c r="B88" s="206" t="s">
        <v>152</v>
      </c>
      <c r="C88" s="193"/>
      <c r="D88" s="607"/>
      <c r="E88" s="608"/>
    </row>
    <row r="89" spans="1:5" s="119" customFormat="1" ht="19.5" customHeight="1" outlineLevel="1">
      <c r="A89" s="122"/>
      <c r="B89" s="206" t="s">
        <v>99</v>
      </c>
      <c r="C89" s="193"/>
      <c r="D89" s="607"/>
      <c r="E89" s="608"/>
    </row>
    <row r="90" spans="1:5" s="119" customFormat="1" ht="19.5" customHeight="1" outlineLevel="1">
      <c r="A90" s="122"/>
      <c r="B90" s="204" t="s">
        <v>153</v>
      </c>
      <c r="C90" s="288">
        <f t="shared" ref="C90" si="5">SUM(C83:C89)</f>
        <v>0</v>
      </c>
    </row>
    <row r="91" spans="1:5" s="119" customFormat="1" ht="19.5" customHeight="1" outlineLevel="1">
      <c r="A91" s="122"/>
      <c r="B91" s="59" t="s">
        <v>154</v>
      </c>
      <c r="C91" s="290"/>
    </row>
    <row r="92" spans="1:5" s="119" customFormat="1" ht="19.5" customHeight="1" outlineLevel="1">
      <c r="A92" s="122"/>
      <c r="B92" s="206" t="s">
        <v>155</v>
      </c>
      <c r="C92" s="193"/>
      <c r="D92" s="611"/>
      <c r="E92" s="612"/>
    </row>
    <row r="93" spans="1:5" s="119" customFormat="1" ht="19.5" customHeight="1" outlineLevel="1">
      <c r="A93" s="122"/>
      <c r="B93" s="209" t="s">
        <v>156</v>
      </c>
      <c r="C93" s="285"/>
      <c r="D93" s="607"/>
      <c r="E93" s="608"/>
    </row>
    <row r="94" spans="1:5" s="119" customFormat="1" ht="19.5" customHeight="1" outlineLevel="1">
      <c r="A94" s="122"/>
      <c r="B94" s="210" t="s">
        <v>157</v>
      </c>
      <c r="C94" s="291"/>
      <c r="D94" s="607"/>
      <c r="E94" s="608"/>
    </row>
    <row r="95" spans="1:5" s="119" customFormat="1" ht="19.5" customHeight="1" outlineLevel="1">
      <c r="A95" s="122"/>
      <c r="B95" s="210" t="s">
        <v>158</v>
      </c>
      <c r="C95" s="291"/>
      <c r="D95" s="607"/>
      <c r="E95" s="608"/>
    </row>
    <row r="96" spans="1:5" s="119" customFormat="1" ht="19.5" customHeight="1" outlineLevel="1">
      <c r="A96" s="122"/>
      <c r="B96" s="206" t="s">
        <v>99</v>
      </c>
      <c r="C96" s="289"/>
      <c r="D96" s="607"/>
      <c r="E96" s="608"/>
    </row>
    <row r="97" spans="1:5" s="119" customFormat="1" ht="19.5" customHeight="1" outlineLevel="1">
      <c r="A97" s="122"/>
      <c r="B97" s="204" t="s">
        <v>159</v>
      </c>
      <c r="C97" s="288">
        <f>SUM(C92:C96)</f>
        <v>0</v>
      </c>
    </row>
    <row r="98" spans="1:5" s="119" customFormat="1" ht="19.899999999999999" customHeight="1" outlineLevel="1">
      <c r="A98" s="122"/>
      <c r="B98" s="63" t="s">
        <v>160</v>
      </c>
      <c r="C98" s="178"/>
    </row>
    <row r="99" spans="1:5" s="119" customFormat="1" ht="19.5" customHeight="1" outlineLevel="1">
      <c r="A99" s="122"/>
      <c r="B99" s="209" t="s">
        <v>161</v>
      </c>
      <c r="C99" s="286"/>
      <c r="D99" s="611"/>
      <c r="E99" s="612"/>
    </row>
    <row r="100" spans="1:5" s="119" customFormat="1" ht="19.5" customHeight="1" outlineLevel="1">
      <c r="A100" s="122"/>
      <c r="B100" s="206" t="s">
        <v>162</v>
      </c>
      <c r="C100" s="193"/>
      <c r="D100" s="607"/>
      <c r="E100" s="608"/>
    </row>
    <row r="101" spans="1:5" s="119" customFormat="1" ht="19.5" customHeight="1" outlineLevel="1">
      <c r="A101" s="122"/>
      <c r="B101" s="206" t="s">
        <v>163</v>
      </c>
      <c r="C101" s="193"/>
      <c r="D101" s="607"/>
      <c r="E101" s="608"/>
    </row>
    <row r="102" spans="1:5" s="119" customFormat="1" ht="19.5" customHeight="1" outlineLevel="1">
      <c r="A102" s="122"/>
      <c r="B102" s="206" t="s">
        <v>164</v>
      </c>
      <c r="C102" s="193"/>
      <c r="D102" s="607"/>
      <c r="E102" s="608"/>
    </row>
    <row r="103" spans="1:5" s="119" customFormat="1" ht="19.5" customHeight="1" outlineLevel="1">
      <c r="A103" s="122"/>
      <c r="B103" s="206" t="s">
        <v>165</v>
      </c>
      <c r="C103" s="193"/>
      <c r="D103" s="607"/>
      <c r="E103" s="608"/>
    </row>
    <row r="104" spans="1:5" s="119" customFormat="1" ht="19.5" customHeight="1" outlineLevel="1">
      <c r="A104" s="122"/>
      <c r="B104" s="206" t="s">
        <v>166</v>
      </c>
      <c r="C104" s="193"/>
      <c r="D104" s="607"/>
      <c r="E104" s="608"/>
    </row>
    <row r="105" spans="1:5" s="119" customFormat="1" ht="19.5" customHeight="1" outlineLevel="1">
      <c r="A105" s="122"/>
      <c r="B105" s="206" t="s">
        <v>167</v>
      </c>
      <c r="C105" s="544"/>
      <c r="D105" s="607"/>
      <c r="E105" s="608"/>
    </row>
    <row r="106" spans="1:5" s="119" customFormat="1" ht="19.5" customHeight="1" outlineLevel="1">
      <c r="A106" s="122"/>
      <c r="B106" s="206" t="s">
        <v>168</v>
      </c>
      <c r="C106" s="193"/>
      <c r="D106" s="607"/>
      <c r="E106" s="608"/>
    </row>
    <row r="107" spans="1:5" s="119" customFormat="1" ht="19.5" customHeight="1" outlineLevel="1">
      <c r="A107" s="122"/>
      <c r="B107" s="206" t="s">
        <v>99</v>
      </c>
      <c r="C107" s="193"/>
      <c r="D107" s="607"/>
      <c r="E107" s="608"/>
    </row>
    <row r="108" spans="1:5" s="119" customFormat="1" ht="19.5" customHeight="1" outlineLevel="1">
      <c r="A108" s="122"/>
      <c r="B108" s="204" t="s">
        <v>169</v>
      </c>
      <c r="C108" s="288">
        <f>SUM(C99:C107)</f>
        <v>0</v>
      </c>
    </row>
    <row r="109" spans="1:5" s="119" customFormat="1" ht="19.899999999999999" customHeight="1" outlineLevel="1">
      <c r="A109" s="122"/>
      <c r="B109" s="63" t="s">
        <v>170</v>
      </c>
      <c r="C109" s="170"/>
    </row>
    <row r="110" spans="1:5" s="119" customFormat="1" ht="19.5" customHeight="1" outlineLevel="1">
      <c r="A110" s="122"/>
      <c r="B110" s="209" t="s">
        <v>171</v>
      </c>
      <c r="C110" s="292"/>
      <c r="D110" s="611"/>
      <c r="E110" s="612"/>
    </row>
    <row r="111" spans="1:5" s="119" customFormat="1" ht="19.5" customHeight="1" outlineLevel="1">
      <c r="A111" s="122"/>
      <c r="B111" s="206" t="s">
        <v>172</v>
      </c>
      <c r="C111" s="287"/>
      <c r="D111" s="607"/>
      <c r="E111" s="608"/>
    </row>
    <row r="112" spans="1:5" s="119" customFormat="1" ht="19.5" customHeight="1" outlineLevel="1">
      <c r="A112" s="122"/>
      <c r="B112" s="206" t="s">
        <v>99</v>
      </c>
      <c r="C112" s="287"/>
      <c r="D112" s="607"/>
      <c r="E112" s="608"/>
    </row>
    <row r="113" spans="1:5" s="119" customFormat="1" ht="19.5" customHeight="1" outlineLevel="1">
      <c r="A113" s="122"/>
      <c r="B113" s="204" t="s">
        <v>173</v>
      </c>
      <c r="C113" s="288">
        <f t="shared" ref="C113" si="6">SUM(C110:C112)</f>
        <v>0</v>
      </c>
    </row>
    <row r="114" spans="1:5" s="119" customFormat="1" ht="19.899999999999999" customHeight="1" outlineLevel="1">
      <c r="A114" s="122"/>
      <c r="B114" s="63" t="s">
        <v>174</v>
      </c>
      <c r="C114" s="170"/>
    </row>
    <row r="115" spans="1:5" s="119" customFormat="1" ht="19.5" customHeight="1" outlineLevel="1">
      <c r="A115" s="122"/>
      <c r="B115" s="205" t="s">
        <v>175</v>
      </c>
      <c r="C115" s="192"/>
      <c r="D115" s="611"/>
      <c r="E115" s="612"/>
    </row>
    <row r="116" spans="1:5" s="119" customFormat="1" ht="19.5" customHeight="1" outlineLevel="1">
      <c r="A116" s="122"/>
      <c r="B116" s="206" t="s">
        <v>176</v>
      </c>
      <c r="C116" s="192"/>
      <c r="D116" s="607"/>
      <c r="E116" s="608"/>
    </row>
    <row r="117" spans="1:5" s="119" customFormat="1" ht="19.5" customHeight="1" outlineLevel="1">
      <c r="A117" s="122"/>
      <c r="B117" s="206" t="s">
        <v>177</v>
      </c>
      <c r="C117" s="192"/>
      <c r="D117" s="607"/>
      <c r="E117" s="608"/>
    </row>
    <row r="118" spans="1:5" s="119" customFormat="1" ht="19.5" customHeight="1" outlineLevel="1">
      <c r="A118" s="122"/>
      <c r="B118" s="206" t="s">
        <v>178</v>
      </c>
      <c r="C118" s="192"/>
      <c r="D118" s="607"/>
      <c r="E118" s="608"/>
    </row>
    <row r="119" spans="1:5" s="119" customFormat="1" ht="19.5" customHeight="1" outlineLevel="1">
      <c r="A119" s="122"/>
      <c r="B119" s="206" t="s">
        <v>99</v>
      </c>
      <c r="C119" s="192"/>
      <c r="D119" s="607"/>
      <c r="E119" s="608"/>
    </row>
    <row r="120" spans="1:5" s="119" customFormat="1" ht="19.5" customHeight="1" outlineLevel="1">
      <c r="A120" s="122"/>
      <c r="B120" s="204" t="s">
        <v>179</v>
      </c>
      <c r="C120" s="288">
        <f t="shared" ref="C120" si="7">SUM(C115:C119)</f>
        <v>0</v>
      </c>
    </row>
    <row r="121" spans="1:5" s="119" customFormat="1" ht="19.899999999999999" customHeight="1" outlineLevel="1">
      <c r="A121" s="122"/>
      <c r="B121" s="63" t="s">
        <v>180</v>
      </c>
      <c r="C121" s="170"/>
    </row>
    <row r="122" spans="1:5" s="119" customFormat="1" ht="19.5" customHeight="1" outlineLevel="1">
      <c r="A122" s="122"/>
      <c r="B122" s="205" t="s">
        <v>181</v>
      </c>
      <c r="C122" s="543"/>
      <c r="D122" s="611"/>
      <c r="E122" s="612"/>
    </row>
    <row r="123" spans="1:5" s="119" customFormat="1" ht="19.5" customHeight="1" outlineLevel="1">
      <c r="A123" s="122"/>
      <c r="B123" s="210" t="s">
        <v>182</v>
      </c>
      <c r="C123" s="293"/>
      <c r="D123" s="607"/>
      <c r="E123" s="608"/>
    </row>
    <row r="124" spans="1:5" s="119" customFormat="1" ht="19.5" customHeight="1" outlineLevel="1">
      <c r="A124" s="122"/>
      <c r="B124" s="210" t="s">
        <v>183</v>
      </c>
      <c r="C124" s="292"/>
      <c r="D124" s="607"/>
      <c r="E124" s="608"/>
    </row>
    <row r="125" spans="1:5" s="119" customFormat="1" ht="19.5" customHeight="1" outlineLevel="1">
      <c r="A125" s="122"/>
      <c r="B125" s="206" t="s">
        <v>184</v>
      </c>
      <c r="C125" s="193"/>
      <c r="D125" s="607"/>
      <c r="E125" s="608"/>
    </row>
    <row r="126" spans="1:5" s="119" customFormat="1" ht="19.5" customHeight="1" outlineLevel="1">
      <c r="A126" s="122"/>
      <c r="B126" s="206" t="s">
        <v>99</v>
      </c>
      <c r="C126" s="193"/>
      <c r="D126" s="607"/>
      <c r="E126" s="608"/>
    </row>
    <row r="127" spans="1:5" s="119" customFormat="1" ht="19.5" customHeight="1" outlineLevel="1">
      <c r="A127" s="122"/>
      <c r="B127" s="204" t="s">
        <v>185</v>
      </c>
      <c r="C127" s="288">
        <f t="shared" ref="C127" si="8">SUM(C122:C126)</f>
        <v>0</v>
      </c>
    </row>
    <row r="128" spans="1:5" s="119" customFormat="1" ht="19.899999999999999" customHeight="1" outlineLevel="1">
      <c r="A128" s="122"/>
      <c r="B128" s="63" t="s">
        <v>186</v>
      </c>
      <c r="C128" s="170"/>
    </row>
    <row r="129" spans="1:5" s="119" customFormat="1" ht="19.5" customHeight="1" outlineLevel="1">
      <c r="A129" s="122"/>
      <c r="B129" s="205" t="s">
        <v>187</v>
      </c>
      <c r="C129" s="192"/>
      <c r="D129" s="611"/>
      <c r="E129" s="612"/>
    </row>
    <row r="130" spans="1:5" s="119" customFormat="1" ht="19.5" customHeight="1" outlineLevel="1">
      <c r="A130" s="122"/>
      <c r="B130" s="206" t="s">
        <v>188</v>
      </c>
      <c r="C130" s="193"/>
      <c r="D130" s="607"/>
      <c r="E130" s="608"/>
    </row>
    <row r="131" spans="1:5" s="119" customFormat="1" ht="19.5" customHeight="1" outlineLevel="1">
      <c r="A131" s="122"/>
      <c r="B131" s="206" t="s">
        <v>99</v>
      </c>
      <c r="C131" s="193"/>
      <c r="D131" s="607"/>
      <c r="E131" s="608"/>
    </row>
    <row r="132" spans="1:5" s="119" customFormat="1" ht="19.5" customHeight="1" outlineLevel="1">
      <c r="A132" s="122"/>
      <c r="B132" s="204" t="s">
        <v>189</v>
      </c>
      <c r="C132" s="288">
        <f t="shared" ref="C132" si="9">SUM(C129:C131)</f>
        <v>0</v>
      </c>
    </row>
    <row r="133" spans="1:5" s="119" customFormat="1" ht="19.899999999999999" customHeight="1" outlineLevel="1">
      <c r="A133" s="122"/>
      <c r="B133" s="63" t="s">
        <v>190</v>
      </c>
      <c r="C133" s="170"/>
    </row>
    <row r="134" spans="1:5" s="119" customFormat="1" ht="19.5" customHeight="1" outlineLevel="1">
      <c r="A134" s="122"/>
      <c r="B134" s="205" t="s">
        <v>191</v>
      </c>
      <c r="C134" s="289"/>
      <c r="D134" s="611"/>
      <c r="E134" s="612"/>
    </row>
    <row r="135" spans="1:5" s="119" customFormat="1" ht="19.5" customHeight="1" outlineLevel="1">
      <c r="A135" s="122"/>
      <c r="B135" s="205" t="s">
        <v>192</v>
      </c>
      <c r="C135" s="289"/>
      <c r="D135" s="607"/>
      <c r="E135" s="608"/>
    </row>
    <row r="136" spans="1:5" s="119" customFormat="1" ht="19.5" customHeight="1" outlineLevel="1">
      <c r="A136" s="122"/>
      <c r="B136" s="209" t="s">
        <v>193</v>
      </c>
      <c r="C136" s="285"/>
      <c r="D136" s="607"/>
      <c r="E136" s="608"/>
    </row>
    <row r="137" spans="1:5" s="119" customFormat="1" ht="19.5" customHeight="1" outlineLevel="1">
      <c r="A137" s="122"/>
      <c r="B137" s="210" t="s">
        <v>194</v>
      </c>
      <c r="C137" s="286"/>
      <c r="D137" s="607"/>
      <c r="E137" s="608"/>
    </row>
    <row r="138" spans="1:5" s="119" customFormat="1" ht="19.5" customHeight="1" outlineLevel="1">
      <c r="A138" s="122"/>
      <c r="B138" s="206" t="s">
        <v>99</v>
      </c>
      <c r="C138" s="287"/>
    </row>
    <row r="139" spans="1:5" s="119" customFormat="1" ht="19.5" customHeight="1" outlineLevel="1">
      <c r="A139" s="122"/>
      <c r="B139" s="204" t="s">
        <v>195</v>
      </c>
      <c r="C139" s="288">
        <f t="shared" ref="C139" si="10">SUM(C134:C138)</f>
        <v>0</v>
      </c>
    </row>
    <row r="140" spans="1:5" s="119" customFormat="1" ht="19.899999999999999" customHeight="1" outlineLevel="1">
      <c r="A140" s="122"/>
      <c r="B140" s="63" t="s">
        <v>196</v>
      </c>
      <c r="C140" s="170"/>
    </row>
    <row r="141" spans="1:5" s="119" customFormat="1" ht="19.5" customHeight="1" outlineLevel="1">
      <c r="A141" s="122"/>
      <c r="B141" s="209" t="s">
        <v>197</v>
      </c>
      <c r="C141" s="292"/>
      <c r="D141" s="611"/>
      <c r="E141" s="612"/>
    </row>
    <row r="142" spans="1:5" s="119" customFormat="1" ht="19.5" customHeight="1" outlineLevel="1">
      <c r="A142" s="122"/>
      <c r="B142" s="209" t="s">
        <v>198</v>
      </c>
      <c r="C142" s="292"/>
      <c r="D142" s="452"/>
      <c r="E142" s="453"/>
    </row>
    <row r="143" spans="1:5" s="119" customFormat="1" ht="19.5" customHeight="1" outlineLevel="1">
      <c r="A143" s="122"/>
      <c r="B143" s="209" t="s">
        <v>199</v>
      </c>
      <c r="C143" s="292"/>
      <c r="D143" s="452"/>
      <c r="E143" s="453"/>
    </row>
    <row r="144" spans="1:5" s="119" customFormat="1" ht="19.5" customHeight="1" outlineLevel="1">
      <c r="A144" s="122"/>
      <c r="B144" s="206" t="s">
        <v>200</v>
      </c>
      <c r="C144" s="287"/>
      <c r="D144" s="607"/>
      <c r="E144" s="608"/>
    </row>
    <row r="145" spans="1:5" s="119" customFormat="1" ht="19.5" customHeight="1" outlineLevel="1">
      <c r="A145" s="122"/>
      <c r="B145" s="206" t="s">
        <v>201</v>
      </c>
      <c r="C145" s="287"/>
      <c r="D145" s="450"/>
      <c r="E145" s="451"/>
    </row>
    <row r="146" spans="1:5" s="119" customFormat="1" ht="19.5" customHeight="1" outlineLevel="1">
      <c r="A146" s="122"/>
      <c r="B146" s="206" t="s">
        <v>202</v>
      </c>
      <c r="C146" s="287"/>
      <c r="D146" s="450"/>
      <c r="E146" s="451"/>
    </row>
    <row r="147" spans="1:5" s="119" customFormat="1" ht="19.5" customHeight="1" outlineLevel="1">
      <c r="A147" s="122" t="s">
        <v>203</v>
      </c>
      <c r="B147" s="206" t="s">
        <v>204</v>
      </c>
      <c r="C147" s="287"/>
      <c r="D147" s="450"/>
      <c r="E147" s="451"/>
    </row>
    <row r="148" spans="1:5" s="119" customFormat="1" ht="19.5" customHeight="1" outlineLevel="1">
      <c r="A148" s="122"/>
      <c r="B148" s="206" t="s">
        <v>99</v>
      </c>
      <c r="C148" s="287"/>
      <c r="D148" s="450"/>
      <c r="E148" s="451"/>
    </row>
    <row r="149" spans="1:5" s="119" customFormat="1" ht="19.5" customHeight="1" outlineLevel="1">
      <c r="A149" s="122"/>
      <c r="B149" s="206" t="s">
        <v>99</v>
      </c>
      <c r="C149" s="287"/>
      <c r="D149" s="607"/>
      <c r="E149" s="608"/>
    </row>
    <row r="150" spans="1:5" s="119" customFormat="1" ht="19.5" customHeight="1" outlineLevel="1">
      <c r="A150" s="122"/>
      <c r="B150" s="204" t="s">
        <v>205</v>
      </c>
      <c r="C150" s="288">
        <f t="shared" ref="C150" si="11">SUM(C141:C149)</f>
        <v>0</v>
      </c>
    </row>
    <row r="151" spans="1:5" s="457" customFormat="1" ht="19.5" customHeight="1" outlineLevel="1">
      <c r="A151" s="329"/>
      <c r="B151" s="59" t="s">
        <v>206</v>
      </c>
      <c r="C151" s="456"/>
    </row>
    <row r="152" spans="1:5" s="119" customFormat="1" ht="19.5" customHeight="1" outlineLevel="1">
      <c r="A152" s="122"/>
      <c r="B152" s="206" t="s">
        <v>99</v>
      </c>
      <c r="C152" s="287"/>
      <c r="D152" s="450"/>
      <c r="E152" s="451"/>
    </row>
    <row r="153" spans="1:5" s="119" customFormat="1" ht="19.5" customHeight="1" outlineLevel="1">
      <c r="A153" s="122"/>
      <c r="B153" s="206" t="s">
        <v>99</v>
      </c>
      <c r="C153" s="287"/>
      <c r="D153" s="607"/>
      <c r="E153" s="608"/>
    </row>
    <row r="154" spans="1:5" s="119" customFormat="1" ht="19.5" customHeight="1" outlineLevel="1" thickBot="1">
      <c r="A154" s="122"/>
      <c r="B154" s="204" t="s">
        <v>207</v>
      </c>
      <c r="C154" s="288">
        <f>SUM(C152:C153)</f>
        <v>0</v>
      </c>
    </row>
    <row r="155" spans="1:5" ht="26.25" customHeight="1" outlineLevel="1" thickBot="1">
      <c r="A155" s="17"/>
      <c r="B155" s="43"/>
      <c r="C155" s="173"/>
      <c r="D155" s="6"/>
      <c r="E155" s="6"/>
    </row>
    <row r="156" spans="1:5" ht="23.45" customHeight="1" outlineLevel="1">
      <c r="A156" s="17"/>
      <c r="B156" s="207" t="s">
        <v>208</v>
      </c>
      <c r="C156" s="174">
        <f>C90+C97+C108+C113+C120+C127+C132+C139+C150+C154</f>
        <v>0</v>
      </c>
      <c r="D156" s="6"/>
      <c r="E156" s="6"/>
    </row>
    <row r="157" spans="1:5" s="7" customFormat="1" ht="23.45" customHeight="1" outlineLevel="1">
      <c r="A157" s="26"/>
      <c r="B157" s="208"/>
      <c r="C157" s="175"/>
    </row>
    <row r="158" spans="1:5" s="7" customFormat="1" ht="23.45" customHeight="1" outlineLevel="1">
      <c r="A158" s="26"/>
      <c r="B158" s="208"/>
      <c r="C158" s="175"/>
    </row>
    <row r="159" spans="1:5" ht="37.5" customHeight="1">
      <c r="A159" s="17"/>
      <c r="B159" s="443" t="s">
        <v>209</v>
      </c>
      <c r="C159" s="179"/>
      <c r="D159" s="6"/>
      <c r="E159" s="6"/>
    </row>
    <row r="160" spans="1:5" ht="28.9" customHeight="1" outlineLevel="1">
      <c r="A160" s="17"/>
      <c r="B160" s="60" t="s">
        <v>91</v>
      </c>
      <c r="C160" s="170" t="s">
        <v>210</v>
      </c>
      <c r="D160" s="6"/>
      <c r="E160" s="6"/>
    </row>
    <row r="161" spans="1:5" s="119" customFormat="1" ht="19.5" customHeight="1" outlineLevel="1">
      <c r="A161" s="122"/>
      <c r="B161" s="210" t="s">
        <v>8</v>
      </c>
      <c r="C161" s="294"/>
      <c r="D161" s="611"/>
      <c r="E161" s="612"/>
    </row>
    <row r="162" spans="1:5" s="119" customFormat="1" ht="19.5" customHeight="1" outlineLevel="1">
      <c r="A162" s="122"/>
      <c r="B162" s="209" t="s">
        <v>8</v>
      </c>
      <c r="C162" s="291"/>
      <c r="D162" s="607"/>
      <c r="E162" s="608"/>
    </row>
    <row r="163" spans="1:5" s="119" customFormat="1" ht="19.5" customHeight="1" outlineLevel="1">
      <c r="A163" s="122"/>
      <c r="B163" s="209" t="s">
        <v>8</v>
      </c>
      <c r="C163" s="291"/>
      <c r="D163" s="607"/>
      <c r="E163" s="608"/>
    </row>
    <row r="164" spans="1:5" s="119" customFormat="1" ht="19.5" customHeight="1" outlineLevel="1">
      <c r="A164" s="122"/>
      <c r="B164" s="210"/>
      <c r="C164" s="291"/>
      <c r="D164" s="607"/>
      <c r="E164" s="608"/>
    </row>
    <row r="165" spans="1:5" s="119" customFormat="1" ht="19.5" customHeight="1" outlineLevel="1">
      <c r="A165" s="122"/>
      <c r="B165" s="210"/>
      <c r="C165" s="291"/>
      <c r="D165" s="607"/>
      <c r="E165" s="608"/>
    </row>
    <row r="166" spans="1:5" s="119" customFormat="1" ht="19.5" customHeight="1" outlineLevel="1">
      <c r="A166" s="122"/>
      <c r="B166" s="210"/>
      <c r="C166" s="295"/>
      <c r="D166" s="607"/>
      <c r="E166" s="608"/>
    </row>
    <row r="167" spans="1:5" ht="19.5" customHeight="1" outlineLevel="1" thickBot="1">
      <c r="A167" s="17"/>
      <c r="B167" s="37"/>
      <c r="C167" s="180"/>
      <c r="D167" s="6"/>
      <c r="E167" s="6"/>
    </row>
    <row r="168" spans="1:5" ht="19.5" customHeight="1" outlineLevel="1">
      <c r="A168" s="17"/>
      <c r="B168" s="207" t="s">
        <v>211</v>
      </c>
      <c r="C168" s="174">
        <f>SUM(C161:C166)</f>
        <v>0</v>
      </c>
      <c r="D168" s="6"/>
      <c r="E168" s="6"/>
    </row>
    <row r="169" spans="1:5" ht="15.75" customHeight="1">
      <c r="D169" s="6"/>
      <c r="E169" s="6"/>
    </row>
    <row r="170" spans="1:5" ht="15.75" customHeight="1">
      <c r="D170" s="6"/>
      <c r="E170" s="6"/>
    </row>
    <row r="171" spans="1:5" s="124" customFormat="1" ht="36.6" customHeight="1">
      <c r="A171" s="123"/>
      <c r="B171" s="211" t="s">
        <v>212</v>
      </c>
      <c r="C171" s="182">
        <f>C168+C156+C77</f>
        <v>0</v>
      </c>
    </row>
    <row r="172" spans="1:5" ht="15.75" customHeight="1">
      <c r="E172" s="125"/>
    </row>
    <row r="173" spans="1:5" ht="15.75" customHeight="1">
      <c r="E173" s="125"/>
    </row>
  </sheetData>
  <mergeCells count="108">
    <mergeCell ref="G42:M42"/>
    <mergeCell ref="D163:E163"/>
    <mergeCell ref="D164:E164"/>
    <mergeCell ref="D165:E165"/>
    <mergeCell ref="D166:E166"/>
    <mergeCell ref="D111:E111"/>
    <mergeCell ref="D112:E112"/>
    <mergeCell ref="D131:E131"/>
    <mergeCell ref="D135:E135"/>
    <mergeCell ref="D136:E136"/>
    <mergeCell ref="D137:E137"/>
    <mergeCell ref="D162:E162"/>
    <mergeCell ref="D123:E123"/>
    <mergeCell ref="D124:E124"/>
    <mergeCell ref="D125:E125"/>
    <mergeCell ref="D126:E126"/>
    <mergeCell ref="D130:E130"/>
    <mergeCell ref="D129:E129"/>
    <mergeCell ref="D134:E134"/>
    <mergeCell ref="D161:E161"/>
    <mergeCell ref="D141:E141"/>
    <mergeCell ref="D144:E144"/>
    <mergeCell ref="D149:E149"/>
    <mergeCell ref="D153:E153"/>
    <mergeCell ref="D105:E105"/>
    <mergeCell ref="D106:E106"/>
    <mergeCell ref="D107:E107"/>
    <mergeCell ref="D116:E116"/>
    <mergeCell ref="D92:E92"/>
    <mergeCell ref="D99:E99"/>
    <mergeCell ref="D110:E110"/>
    <mergeCell ref="D115:E115"/>
    <mergeCell ref="D122:E122"/>
    <mergeCell ref="D117:E117"/>
    <mergeCell ref="D118:E118"/>
    <mergeCell ref="D119:E119"/>
    <mergeCell ref="D93:E93"/>
    <mergeCell ref="D94:E94"/>
    <mergeCell ref="D95:E95"/>
    <mergeCell ref="D96:E96"/>
    <mergeCell ref="D100:E100"/>
    <mergeCell ref="D101:E101"/>
    <mergeCell ref="D102:E102"/>
    <mergeCell ref="D103:E103"/>
    <mergeCell ref="D104:E104"/>
    <mergeCell ref="D85:E85"/>
    <mergeCell ref="D86:E86"/>
    <mergeCell ref="D87:E87"/>
    <mergeCell ref="D88:E88"/>
    <mergeCell ref="D89:E89"/>
    <mergeCell ref="D72:E72"/>
    <mergeCell ref="D73:E73"/>
    <mergeCell ref="D74:E74"/>
    <mergeCell ref="D83:E83"/>
    <mergeCell ref="D84:E84"/>
    <mergeCell ref="D80:E80"/>
    <mergeCell ref="D81:E81"/>
    <mergeCell ref="D65:E65"/>
    <mergeCell ref="D66:E66"/>
    <mergeCell ref="D67:E67"/>
    <mergeCell ref="D68:E68"/>
    <mergeCell ref="D69:E69"/>
    <mergeCell ref="D58:E58"/>
    <mergeCell ref="D59:E59"/>
    <mergeCell ref="D60:E60"/>
    <mergeCell ref="D61:E61"/>
    <mergeCell ref="D62:E62"/>
    <mergeCell ref="D53:E53"/>
    <mergeCell ref="D54:E54"/>
    <mergeCell ref="D55:E55"/>
    <mergeCell ref="D56:E56"/>
    <mergeCell ref="D57:E57"/>
    <mergeCell ref="D46:E46"/>
    <mergeCell ref="D47:E47"/>
    <mergeCell ref="D48:E48"/>
    <mergeCell ref="D49:E49"/>
    <mergeCell ref="D50:E50"/>
    <mergeCell ref="D40:E40"/>
    <mergeCell ref="D42:E42"/>
    <mergeCell ref="D43:E43"/>
    <mergeCell ref="D44:E44"/>
    <mergeCell ref="D45:E45"/>
    <mergeCell ref="D41:E41"/>
    <mergeCell ref="D28:E28"/>
    <mergeCell ref="D29:E29"/>
    <mergeCell ref="D31:E31"/>
    <mergeCell ref="D30:E30"/>
    <mergeCell ref="D39:E39"/>
    <mergeCell ref="D23:E23"/>
    <mergeCell ref="D24:E24"/>
    <mergeCell ref="D25:E25"/>
    <mergeCell ref="D26:E26"/>
    <mergeCell ref="D27:E27"/>
    <mergeCell ref="D13:E13"/>
    <mergeCell ref="D14:E14"/>
    <mergeCell ref="D15:E15"/>
    <mergeCell ref="D16:E16"/>
    <mergeCell ref="D17:E17"/>
    <mergeCell ref="D8:E8"/>
    <mergeCell ref="D9:E9"/>
    <mergeCell ref="D10:E10"/>
    <mergeCell ref="D11:E11"/>
    <mergeCell ref="D12:E12"/>
    <mergeCell ref="A1:E2"/>
    <mergeCell ref="D4:E4"/>
    <mergeCell ref="D5:E5"/>
    <mergeCell ref="D6:E6"/>
    <mergeCell ref="D7:E7"/>
  </mergeCells>
  <hyperlinks>
    <hyperlink ref="G45" r:id="rId1" xr:uid="{33C89A3B-75D4-4E1F-8043-825F208C2EF1}"/>
    <hyperlink ref="G48" r:id="rId2" xr:uid="{0BD117A6-842D-4A04-AE30-45457C87A485}"/>
  </hyperlinks>
  <pageMargins left="0.70866141732283472" right="0.70866141732283472" top="0.74803149606299213" bottom="0.74803149606299213" header="0.31496062992125984" footer="0.31496062992125984"/>
  <pageSetup scale="99" fitToHeight="0" orientation="landscape" r:id="rId3"/>
  <headerFooter>
    <oddFooter>Page &amp;P de &amp;N</oddFooter>
  </headerFooter>
  <rowBreaks count="3" manualBreakCount="3">
    <brk id="34" max="5" man="1"/>
    <brk id="79" max="5" man="1"/>
    <brk id="120" max="5" man="1"/>
  </rowBreaks>
  <drawing r:id="rId4"/>
  <legacy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1">
    <tabColor theme="6"/>
    <outlinePr summaryBelow="0" summaryRight="0"/>
  </sheetPr>
  <dimension ref="A1:P57"/>
  <sheetViews>
    <sheetView showGridLines="0" topLeftCell="A13" zoomScale="70" zoomScaleNormal="70" workbookViewId="0">
      <selection activeCell="B40" sqref="B40"/>
    </sheetView>
  </sheetViews>
  <sheetFormatPr defaultColWidth="14.42578125" defaultRowHeight="15.75" customHeight="1"/>
  <cols>
    <col min="1" max="1" width="5.7109375" style="8" customWidth="1"/>
    <col min="2" max="2" width="71" style="8" customWidth="1"/>
    <col min="3" max="3" width="19.140625" style="8" customWidth="1"/>
    <col min="4" max="4" width="16.7109375" style="8" customWidth="1"/>
    <col min="5" max="5" width="13.7109375" style="99" customWidth="1"/>
    <col min="6" max="7" width="14.42578125" style="8" customWidth="1"/>
    <col min="8" max="8" width="38.42578125" style="8" customWidth="1"/>
    <col min="9" max="9" width="7.28515625" style="8" customWidth="1"/>
    <col min="10" max="10" width="14.42578125" style="8" customWidth="1"/>
    <col min="11" max="11" width="15.140625" style="8" customWidth="1"/>
    <col min="12" max="12" width="2.5703125" style="8" customWidth="1"/>
    <col min="13" max="16384" width="14.42578125" style="8"/>
  </cols>
  <sheetData>
    <row r="1" spans="1:11" ht="85.9" customHeight="1">
      <c r="A1" s="144"/>
      <c r="B1" s="145"/>
      <c r="C1" s="633"/>
      <c r="D1" s="658"/>
      <c r="E1" s="147"/>
      <c r="F1" s="146"/>
      <c r="G1" s="146"/>
      <c r="H1" s="146"/>
      <c r="I1" s="146"/>
      <c r="J1" s="146"/>
      <c r="K1" s="146"/>
    </row>
    <row r="2" spans="1:11" ht="18.75" customHeight="1">
      <c r="A2" s="81"/>
      <c r="B2" s="82"/>
      <c r="C2" s="81"/>
      <c r="D2" s="81"/>
      <c r="E2" s="83"/>
      <c r="F2" s="81"/>
      <c r="G2" s="81"/>
      <c r="H2" s="81"/>
      <c r="I2" s="81"/>
      <c r="J2" s="81"/>
      <c r="K2" s="81"/>
    </row>
    <row r="3" spans="1:11" ht="34.15" customHeight="1">
      <c r="A3" s="81"/>
      <c r="B3" s="84" t="s">
        <v>213</v>
      </c>
      <c r="C3" s="81"/>
      <c r="D3" s="81"/>
      <c r="E3" s="132"/>
      <c r="F3" s="659"/>
      <c r="G3" s="660" t="str">
        <f ca="1">IFERROR(__xludf.DUMMYFUNCTION("SPARKLINE(G8,{""charttype"",""column"";""ymin"", 0; ""ymax"",max(F8:G8);""firstcolor"",""#f46524""})"),"")</f>
        <v/>
      </c>
      <c r="H3" s="133"/>
      <c r="I3" s="85"/>
      <c r="J3" s="637" t="e">
        <f>C7/C5</f>
        <v>#DIV/0!</v>
      </c>
      <c r="K3" s="637"/>
    </row>
    <row r="4" spans="1:11" ht="24" customHeight="1">
      <c r="A4" s="17"/>
      <c r="B4" s="82"/>
      <c r="C4" s="86" t="s">
        <v>214</v>
      </c>
      <c r="D4" s="87" t="s">
        <v>215</v>
      </c>
      <c r="E4" s="134"/>
      <c r="F4" s="661"/>
      <c r="G4" s="662"/>
      <c r="H4" s="136"/>
      <c r="I4" s="36"/>
      <c r="J4" s="637"/>
      <c r="K4" s="637"/>
    </row>
    <row r="5" spans="1:11" ht="21.6" customHeight="1">
      <c r="A5" s="17"/>
      <c r="B5" s="238" t="s">
        <v>216</v>
      </c>
      <c r="C5" s="213">
        <f>'Monthly Budget'!C19</f>
        <v>0</v>
      </c>
      <c r="D5" s="214">
        <f t="shared" ref="D5:D7" si="0">C5*12</f>
        <v>0</v>
      </c>
      <c r="E5" s="137"/>
      <c r="F5" s="661"/>
      <c r="G5" s="662"/>
      <c r="H5" s="138"/>
      <c r="I5" s="89"/>
      <c r="J5" s="637"/>
      <c r="K5" s="637"/>
    </row>
    <row r="6" spans="1:11" ht="22.15" customHeight="1">
      <c r="A6" s="17"/>
      <c r="B6" s="239" t="s">
        <v>217</v>
      </c>
      <c r="C6" s="215">
        <f>'Monthly Budget'!C171</f>
        <v>0</v>
      </c>
      <c r="D6" s="216">
        <f t="shared" si="0"/>
        <v>0</v>
      </c>
      <c r="E6" s="139"/>
      <c r="F6" s="661"/>
      <c r="G6" s="662"/>
      <c r="H6" s="140"/>
      <c r="I6" s="90"/>
      <c r="J6" s="637"/>
      <c r="K6" s="637"/>
    </row>
    <row r="7" spans="1:11" ht="22.15" customHeight="1">
      <c r="A7" s="17"/>
      <c r="B7" s="240" t="s">
        <v>218</v>
      </c>
      <c r="C7" s="217">
        <f>'Balance Sheet'!E53</f>
        <v>0</v>
      </c>
      <c r="D7" s="216">
        <f t="shared" si="0"/>
        <v>0</v>
      </c>
      <c r="E7" s="141" t="s">
        <v>219</v>
      </c>
      <c r="F7" s="142" t="s">
        <v>220</v>
      </c>
      <c r="G7" s="135"/>
      <c r="H7" s="140"/>
      <c r="I7" s="90"/>
      <c r="J7" s="637"/>
      <c r="K7" s="637"/>
    </row>
    <row r="8" spans="1:11" ht="22.15" customHeight="1">
      <c r="A8" s="17"/>
      <c r="B8" s="239" t="s">
        <v>221</v>
      </c>
      <c r="C8" s="215">
        <f>'Monthly Budget'!C33</f>
        <v>0</v>
      </c>
      <c r="D8" s="216">
        <f t="shared" ref="D8" si="1">C8*12</f>
        <v>0</v>
      </c>
      <c r="E8" s="444">
        <f>C5</f>
        <v>0</v>
      </c>
      <c r="F8" s="445">
        <f>C6+C7</f>
        <v>0</v>
      </c>
      <c r="G8" s="135"/>
      <c r="H8" s="140"/>
      <c r="I8" s="90"/>
      <c r="J8" s="637"/>
      <c r="K8" s="637"/>
    </row>
    <row r="9" spans="1:11" ht="35.450000000000003" customHeight="1">
      <c r="A9" s="17"/>
      <c r="B9" s="93" t="s">
        <v>42</v>
      </c>
      <c r="C9" s="183">
        <f>C5-C6-C7-C8</f>
        <v>0</v>
      </c>
      <c r="D9" s="183">
        <f>C9*12</f>
        <v>0</v>
      </c>
      <c r="G9" s="91"/>
      <c r="H9" s="92"/>
      <c r="I9" s="90"/>
      <c r="J9" s="638"/>
      <c r="K9" s="638"/>
    </row>
    <row r="10" spans="1:11" ht="19.5" customHeight="1">
      <c r="A10" s="17"/>
      <c r="B10" s="220" t="s">
        <v>222</v>
      </c>
      <c r="C10" s="150"/>
      <c r="D10" s="150"/>
      <c r="E10" s="94"/>
      <c r="F10" s="95"/>
      <c r="G10" s="96" t="s">
        <v>223</v>
      </c>
      <c r="H10" s="188">
        <f>G11*3</f>
        <v>0</v>
      </c>
      <c r="I10" s="36"/>
      <c r="J10" s="638"/>
      <c r="K10" s="638"/>
    </row>
    <row r="11" spans="1:11" ht="19.5" customHeight="1">
      <c r="A11" s="17"/>
      <c r="C11" s="184"/>
      <c r="D11" s="150"/>
      <c r="E11" s="94"/>
      <c r="F11" s="187" t="s">
        <v>224</v>
      </c>
      <c r="G11" s="189">
        <f>C5</f>
        <v>0</v>
      </c>
      <c r="H11" s="97" t="s">
        <v>225</v>
      </c>
      <c r="I11" s="88"/>
      <c r="J11" s="638"/>
      <c r="K11" s="638"/>
    </row>
    <row r="12" spans="1:11" ht="19.5" customHeight="1">
      <c r="A12" s="17"/>
      <c r="B12" s="98"/>
      <c r="C12" s="185" t="s">
        <v>214</v>
      </c>
      <c r="D12" s="186" t="s">
        <v>215</v>
      </c>
      <c r="I12" s="36"/>
      <c r="J12" s="638"/>
      <c r="K12" s="638"/>
    </row>
    <row r="13" spans="1:11" ht="33.6" customHeight="1">
      <c r="A13" s="17"/>
      <c r="B13" s="296" t="s">
        <v>226</v>
      </c>
      <c r="C13" s="218">
        <f>'Monthly Budget'!C168+'Monthly Budget'!C137+'Monthly Budget'!C136+'Monthly Budget'!C123+'Monthly Budget'!C99+'Monthly Budget'!C95+'Monthly Budget'!C94+'Monthly Budget'!C93+'Monthly Budget'!C61+'Monthly Budget'!C60+'Monthly Budget'!C124+'Monthly Budget'!C48+'Monthly Budget'!C110+'Monthly Budget'!C49+'Monthly Budget'!C141+'Monthly Budget'!C142+'Monthly Budget'!C143</f>
        <v>0</v>
      </c>
      <c r="D13" s="219">
        <f>C13*12</f>
        <v>0</v>
      </c>
      <c r="E13" s="78"/>
      <c r="F13" s="100" t="s">
        <v>227</v>
      </c>
      <c r="G13" s="36"/>
      <c r="H13" s="101"/>
      <c r="I13" s="36"/>
      <c r="J13" s="36"/>
      <c r="K13" s="36"/>
    </row>
    <row r="14" spans="1:11" ht="28.9" customHeight="1">
      <c r="A14" s="17"/>
      <c r="B14" s="82"/>
      <c r="C14" s="35"/>
      <c r="D14" s="36"/>
      <c r="E14" s="78"/>
      <c r="F14" s="36"/>
      <c r="G14" s="36"/>
      <c r="H14" s="36"/>
      <c r="I14" s="36"/>
      <c r="J14" s="36"/>
      <c r="K14" s="36"/>
    </row>
    <row r="15" spans="1:11" ht="28.9" customHeight="1">
      <c r="A15" s="17"/>
      <c r="B15" s="634" t="s">
        <v>228</v>
      </c>
      <c r="C15" s="635"/>
      <c r="D15" s="635"/>
      <c r="E15" s="635"/>
      <c r="F15" s="635"/>
      <c r="G15" s="36"/>
      <c r="H15" s="636"/>
      <c r="I15" s="663"/>
      <c r="J15" s="663"/>
      <c r="K15" s="663"/>
    </row>
    <row r="16" spans="1:11" ht="48" customHeight="1">
      <c r="A16" s="17"/>
      <c r="B16" s="102"/>
      <c r="C16" s="86" t="s">
        <v>214</v>
      </c>
      <c r="D16" s="86" t="s">
        <v>215</v>
      </c>
      <c r="E16" s="449" t="s">
        <v>229</v>
      </c>
      <c r="G16" s="36"/>
      <c r="H16" s="102"/>
    </row>
    <row r="17" spans="1:11" ht="19.5" customHeight="1">
      <c r="A17" s="17"/>
      <c r="B17" s="63" t="s">
        <v>230</v>
      </c>
      <c r="C17" s="223"/>
      <c r="D17" s="297"/>
      <c r="E17" s="298"/>
      <c r="F17" s="103"/>
      <c r="G17" s="36"/>
      <c r="H17" s="104"/>
      <c r="I17" s="22"/>
      <c r="J17" s="103"/>
      <c r="K17" s="103"/>
    </row>
    <row r="18" spans="1:11" ht="19.5" customHeight="1">
      <c r="A18" s="17"/>
      <c r="B18" s="205" t="str">
        <f>'Monthly Budget'!B40</f>
        <v>Housing</v>
      </c>
      <c r="C18" s="241">
        <f>'Monthly Budget'!C51</f>
        <v>0</v>
      </c>
      <c r="D18" s="242">
        <f>C18*12</f>
        <v>0</v>
      </c>
      <c r="E18" s="221" t="e">
        <f>C18/C5</f>
        <v>#DIV/0!</v>
      </c>
      <c r="G18" s="36"/>
      <c r="H18" s="104"/>
      <c r="I18" s="22"/>
      <c r="J18" s="632"/>
      <c r="K18" s="663"/>
    </row>
    <row r="19" spans="1:11" ht="19.5" customHeight="1">
      <c r="A19" s="17"/>
      <c r="B19" s="206" t="str">
        <f>'Monthly Budget'!B52</f>
        <v>Transportation</v>
      </c>
      <c r="C19" s="243">
        <f>'Monthly Budget'!C63</f>
        <v>0</v>
      </c>
      <c r="D19" s="244">
        <f>C19*12</f>
        <v>0</v>
      </c>
      <c r="E19" s="222" t="e">
        <f>C19/C5</f>
        <v>#DIV/0!</v>
      </c>
      <c r="G19" s="36"/>
      <c r="H19" s="105"/>
      <c r="I19" s="106"/>
      <c r="J19" s="632"/>
      <c r="K19" s="663"/>
    </row>
    <row r="20" spans="1:11" ht="19.5" customHeight="1">
      <c r="A20" s="17"/>
      <c r="B20" s="206" t="str">
        <f>'Monthly Budget'!B64</f>
        <v>Fees and Insurance</v>
      </c>
      <c r="C20" s="243">
        <f>'Monthly Budget'!C70</f>
        <v>0</v>
      </c>
      <c r="D20" s="242">
        <f t="shared" ref="D20:D32" si="2">C20*12</f>
        <v>0</v>
      </c>
      <c r="E20" s="222" t="e">
        <f>C20/C5</f>
        <v>#DIV/0!</v>
      </c>
      <c r="G20" s="36"/>
      <c r="H20" s="105"/>
      <c r="I20" s="106"/>
      <c r="J20" s="632"/>
      <c r="K20" s="663"/>
    </row>
    <row r="21" spans="1:11" ht="19.5" customHeight="1">
      <c r="A21" s="17"/>
      <c r="B21" s="206" t="str">
        <f>'Monthly Budget'!B71</f>
        <v>Dependent persons</v>
      </c>
      <c r="C21" s="243">
        <f>'Monthly Budget'!C75</f>
        <v>0</v>
      </c>
      <c r="D21" s="244">
        <f t="shared" si="2"/>
        <v>0</v>
      </c>
      <c r="E21" s="222" t="e">
        <f>C21/C5</f>
        <v>#DIV/0!</v>
      </c>
      <c r="G21" s="36"/>
      <c r="H21" s="105"/>
      <c r="I21" s="106"/>
      <c r="J21" s="632"/>
      <c r="K21" s="663"/>
    </row>
    <row r="22" spans="1:11" ht="19.5" customHeight="1">
      <c r="A22" s="17"/>
      <c r="B22" s="63" t="s">
        <v>231</v>
      </c>
      <c r="C22" s="223"/>
      <c r="D22" s="245"/>
      <c r="E22" s="225"/>
      <c r="F22" s="103"/>
      <c r="G22" s="36"/>
      <c r="H22" s="105"/>
      <c r="I22" s="106"/>
      <c r="J22" s="103"/>
      <c r="K22" s="103"/>
    </row>
    <row r="23" spans="1:11" ht="19.5" customHeight="1">
      <c r="A23" s="17"/>
      <c r="B23" s="205" t="str">
        <f>'Monthly Budget'!B82</f>
        <v>Nutrition, Food and other expenses</v>
      </c>
      <c r="C23" s="246">
        <f>'Monthly Budget'!C90</f>
        <v>0</v>
      </c>
      <c r="D23" s="242">
        <f t="shared" si="2"/>
        <v>0</v>
      </c>
      <c r="E23" s="221" t="e">
        <f>C23/C5</f>
        <v>#DIV/0!</v>
      </c>
      <c r="G23" s="36"/>
      <c r="H23" s="105"/>
      <c r="I23" s="106"/>
      <c r="J23" s="632"/>
      <c r="K23" s="663"/>
    </row>
    <row r="24" spans="1:11" ht="19.5" customHeight="1">
      <c r="A24" s="17"/>
      <c r="B24" s="206" t="str">
        <f>'Monthly Budget'!B91</f>
        <v>Clothing</v>
      </c>
      <c r="C24" s="247">
        <f>'Monthly Budget'!C97</f>
        <v>0</v>
      </c>
      <c r="D24" s="242">
        <f t="shared" si="2"/>
        <v>0</v>
      </c>
      <c r="E24" s="222" t="e">
        <f>C24/C5</f>
        <v>#DIV/0!</v>
      </c>
      <c r="G24" s="36"/>
      <c r="H24" s="105"/>
      <c r="I24" s="106"/>
      <c r="J24" s="632"/>
      <c r="K24" s="663"/>
    </row>
    <row r="25" spans="1:11" ht="19.5" customHeight="1">
      <c r="A25" s="17"/>
      <c r="B25" s="234" t="str">
        <f>'Monthly Budget'!B98</f>
        <v>Recreation / Free time / Hobbies</v>
      </c>
      <c r="C25" s="243">
        <f>'Monthly Budget'!C108</f>
        <v>0</v>
      </c>
      <c r="D25" s="244">
        <f t="shared" si="2"/>
        <v>0</v>
      </c>
      <c r="E25" s="222" t="e">
        <f>C25/C5</f>
        <v>#DIV/0!</v>
      </c>
      <c r="G25" s="36"/>
      <c r="H25" s="105"/>
      <c r="I25" s="22"/>
      <c r="J25" s="105"/>
      <c r="K25" s="105"/>
    </row>
    <row r="26" spans="1:11" ht="19.5" customHeight="1">
      <c r="A26" s="17"/>
      <c r="B26" s="234" t="str">
        <f>'Monthly Budget'!B109</f>
        <v>School / Studies</v>
      </c>
      <c r="C26" s="243">
        <f>'Monthly Budget'!C113</f>
        <v>0</v>
      </c>
      <c r="D26" s="242">
        <f t="shared" si="2"/>
        <v>0</v>
      </c>
      <c r="E26" s="222" t="e">
        <f>C26/C5</f>
        <v>#DIV/0!</v>
      </c>
      <c r="G26" s="36"/>
      <c r="H26" s="105"/>
      <c r="I26" s="22"/>
      <c r="J26" s="105"/>
      <c r="K26" s="105"/>
    </row>
    <row r="27" spans="1:11" ht="19.5" customHeight="1">
      <c r="A27" s="17"/>
      <c r="B27" s="234" t="str">
        <f>'Monthly Budget'!B114</f>
        <v>Personal care</v>
      </c>
      <c r="C27" s="243">
        <f>'Monthly Budget'!C120</f>
        <v>0</v>
      </c>
      <c r="D27" s="244">
        <f t="shared" si="2"/>
        <v>0</v>
      </c>
      <c r="E27" s="222" t="e">
        <f>C27/C5</f>
        <v>#DIV/0!</v>
      </c>
      <c r="G27" s="36"/>
      <c r="H27" s="105"/>
      <c r="I27" s="22"/>
      <c r="J27" s="105"/>
      <c r="K27" s="105"/>
    </row>
    <row r="28" spans="1:11" ht="19.5" customHeight="1">
      <c r="A28" s="17"/>
      <c r="B28" s="234" t="str">
        <f>'Monthly Budget'!B121</f>
        <v>Medical Care</v>
      </c>
      <c r="C28" s="243">
        <f>'Monthly Budget'!C127</f>
        <v>0</v>
      </c>
      <c r="D28" s="242">
        <f t="shared" si="2"/>
        <v>0</v>
      </c>
      <c r="E28" s="222" t="e">
        <f>C28/C5</f>
        <v>#DIV/0!</v>
      </c>
      <c r="G28" s="36"/>
      <c r="H28" s="105"/>
      <c r="I28" s="22"/>
      <c r="J28" s="105"/>
      <c r="K28" s="105"/>
    </row>
    <row r="29" spans="1:11" ht="19.5" customHeight="1">
      <c r="A29" s="17"/>
      <c r="B29" s="234" t="str">
        <f>'Monthly Budget'!B128</f>
        <v>Pets / Animals</v>
      </c>
      <c r="C29" s="243">
        <f>'Monthly Budget'!C132</f>
        <v>0</v>
      </c>
      <c r="D29" s="244">
        <f t="shared" si="2"/>
        <v>0</v>
      </c>
      <c r="E29" s="222" t="e">
        <f>C29/C5</f>
        <v>#DIV/0!</v>
      </c>
      <c r="G29" s="36"/>
      <c r="H29" s="105"/>
      <c r="I29" s="22"/>
      <c r="J29" s="105"/>
      <c r="K29" s="105"/>
    </row>
    <row r="30" spans="1:11" ht="19.5" customHeight="1">
      <c r="A30" s="17"/>
      <c r="B30" s="234" t="str">
        <f>'Monthly Budget'!B133</f>
        <v>Gifts and charity</v>
      </c>
      <c r="C30" s="247">
        <f>'Monthly Budget'!C139</f>
        <v>0</v>
      </c>
      <c r="D30" s="242">
        <f t="shared" si="2"/>
        <v>0</v>
      </c>
      <c r="E30" s="222" t="e">
        <f>C30/C5</f>
        <v>#DIV/0!</v>
      </c>
      <c r="G30" s="36"/>
      <c r="H30" s="105"/>
      <c r="I30" s="22"/>
      <c r="J30" s="105"/>
      <c r="K30" s="105"/>
    </row>
    <row r="31" spans="1:11" ht="19.5" customHeight="1">
      <c r="A31" s="17"/>
      <c r="B31" s="235" t="str">
        <f>'Monthly Budget'!B140</f>
        <v>Freelance / Self-employed workers</v>
      </c>
      <c r="C31" s="247">
        <f>'Monthly Budget'!C150</f>
        <v>0</v>
      </c>
      <c r="D31" s="242">
        <f t="shared" si="2"/>
        <v>0</v>
      </c>
      <c r="E31" s="222" t="e">
        <f>C31/C5</f>
        <v>#DIV/0!</v>
      </c>
      <c r="G31" s="36"/>
      <c r="H31" s="105"/>
      <c r="I31" s="22"/>
      <c r="J31" s="105"/>
      <c r="K31" s="105"/>
    </row>
    <row r="32" spans="1:11" ht="19.5" customHeight="1">
      <c r="A32" s="17"/>
      <c r="B32" s="235" t="str">
        <f>'Monthly Budget'!B151</f>
        <v>Other variable expenses</v>
      </c>
      <c r="C32" s="454">
        <f>'Monthly Budget'!C154</f>
        <v>0</v>
      </c>
      <c r="D32" s="244">
        <f t="shared" si="2"/>
        <v>0</v>
      </c>
      <c r="E32" s="222" t="e">
        <f>C32/C5</f>
        <v>#DIV/0!</v>
      </c>
      <c r="G32" s="36"/>
      <c r="H32" s="105"/>
      <c r="I32" s="22"/>
      <c r="J32" s="105"/>
      <c r="K32" s="105"/>
    </row>
    <row r="33" spans="1:16" ht="11.45" customHeight="1">
      <c r="A33" s="17"/>
      <c r="B33" s="235"/>
      <c r="C33" s="226"/>
      <c r="D33" s="224"/>
      <c r="E33" s="227"/>
      <c r="G33" s="36"/>
      <c r="H33" s="105"/>
      <c r="I33" s="22"/>
      <c r="J33" s="105"/>
      <c r="K33" s="105"/>
    </row>
    <row r="34" spans="1:16" ht="19.5" customHeight="1">
      <c r="A34" s="17"/>
      <c r="B34" s="63" t="s">
        <v>232</v>
      </c>
      <c r="C34" s="228"/>
      <c r="D34" s="229"/>
      <c r="E34" s="230"/>
      <c r="F34" s="103"/>
      <c r="G34" s="36"/>
      <c r="H34" s="105"/>
      <c r="I34" s="22"/>
      <c r="J34" s="36"/>
      <c r="K34" s="36"/>
    </row>
    <row r="35" spans="1:16" ht="19.5" customHeight="1">
      <c r="A35" s="17"/>
      <c r="B35" s="236" t="str">
        <f>'Balance Sheet'!B23</f>
        <v>Credit Cards: (Visa, Mastercard, magasins)</v>
      </c>
      <c r="C35" s="246">
        <f>SUM('Balance Sheet'!E24:E27)</f>
        <v>0</v>
      </c>
      <c r="D35" s="242">
        <f t="shared" ref="D35:D40" si="3">C35*12</f>
        <v>0</v>
      </c>
      <c r="E35" s="221" t="e">
        <f>C35/C5</f>
        <v>#DIV/0!</v>
      </c>
      <c r="G35" s="36"/>
      <c r="H35" s="36"/>
      <c r="I35" s="36"/>
      <c r="J35" s="36"/>
      <c r="K35" s="36"/>
    </row>
    <row r="36" spans="1:16" ht="19.5" customHeight="1">
      <c r="A36" s="17"/>
      <c r="B36" s="234" t="str">
        <f>'Balance Sheet'!B28</f>
        <v>Loans</v>
      </c>
      <c r="C36" s="241">
        <f>SUM('Balance Sheet'!E29:E34)</f>
        <v>0</v>
      </c>
      <c r="D36" s="242">
        <f t="shared" si="3"/>
        <v>0</v>
      </c>
      <c r="E36" s="222" t="e">
        <f>C36/C5</f>
        <v>#DIV/0!</v>
      </c>
      <c r="G36" s="36"/>
      <c r="H36" s="36"/>
      <c r="I36" s="36"/>
      <c r="J36" s="36"/>
      <c r="K36" s="36"/>
    </row>
    <row r="37" spans="1:16" ht="19.5" customHeight="1">
      <c r="A37" s="17"/>
      <c r="B37" s="234" t="str">
        <f>'Balance Sheet'!B35</f>
        <v>Debts to the government</v>
      </c>
      <c r="C37" s="243">
        <f>SUM('Balance Sheet'!E36:E40)</f>
        <v>0</v>
      </c>
      <c r="D37" s="242">
        <f t="shared" si="3"/>
        <v>0</v>
      </c>
      <c r="E37" s="221" t="e">
        <f>C37/C5</f>
        <v>#DIV/0!</v>
      </c>
      <c r="G37" s="36"/>
      <c r="H37" s="36"/>
      <c r="I37" s="36"/>
      <c r="J37" s="36"/>
      <c r="K37" s="36"/>
    </row>
    <row r="38" spans="1:16" ht="19.5" customHeight="1">
      <c r="A38" s="17"/>
      <c r="B38" s="234" t="str">
        <f>'Balance Sheet'!B41</f>
        <v>Hydro, communication services, gas (Bell, Vidéotron, Hydro-Québec)</v>
      </c>
      <c r="C38" s="243">
        <f>SUM('Balance Sheet'!E42:E44)</f>
        <v>0</v>
      </c>
      <c r="D38" s="242">
        <f t="shared" si="3"/>
        <v>0</v>
      </c>
      <c r="E38" s="222" t="e">
        <f>C38/C5</f>
        <v>#DIV/0!</v>
      </c>
      <c r="G38" s="36"/>
      <c r="H38" s="36"/>
      <c r="I38" s="36"/>
      <c r="J38" s="36"/>
      <c r="K38" s="36"/>
    </row>
    <row r="39" spans="1:16" ht="19.5" customHeight="1">
      <c r="A39" s="17"/>
      <c r="B39" s="234" t="str">
        <f>'Balance Sheet'!B45</f>
        <v>Other debt:</v>
      </c>
      <c r="C39" s="243">
        <f>SUM('Balance Sheet'!E46:E48)</f>
        <v>0</v>
      </c>
      <c r="D39" s="242">
        <f t="shared" si="3"/>
        <v>0</v>
      </c>
      <c r="E39" s="221" t="e">
        <f>C39/C5</f>
        <v>#DIV/0!</v>
      </c>
      <c r="G39" s="36"/>
      <c r="H39" s="36"/>
      <c r="I39" s="36"/>
      <c r="J39" s="36"/>
      <c r="K39" s="36"/>
    </row>
    <row r="40" spans="1:16" ht="19.5" customHeight="1">
      <c r="A40" s="17"/>
      <c r="B40" s="237" t="s">
        <v>233</v>
      </c>
      <c r="C40" s="231">
        <f>SUM(C35:C39)</f>
        <v>0</v>
      </c>
      <c r="D40" s="232">
        <f t="shared" si="3"/>
        <v>0</v>
      </c>
      <c r="E40" s="233" t="e">
        <f>C40/C5</f>
        <v>#DIV/0!</v>
      </c>
      <c r="G40" s="36"/>
      <c r="H40" s="36"/>
      <c r="I40" s="36"/>
      <c r="J40" s="36"/>
      <c r="K40" s="36"/>
    </row>
    <row r="41" spans="1:16" ht="19.5" customHeight="1">
      <c r="A41" s="17"/>
      <c r="B41" s="82"/>
      <c r="C41" s="35"/>
      <c r="D41" s="36"/>
      <c r="E41" s="78"/>
      <c r="F41" s="36"/>
      <c r="G41" s="36"/>
      <c r="H41" s="36"/>
      <c r="I41" s="36"/>
      <c r="J41" s="36"/>
      <c r="K41" s="36"/>
    </row>
    <row r="42" spans="1:16" ht="24.6" customHeight="1">
      <c r="A42" s="17"/>
      <c r="B42" s="77" t="s">
        <v>234</v>
      </c>
      <c r="C42" s="35"/>
      <c r="D42" s="36"/>
      <c r="E42" s="78"/>
      <c r="F42" s="36"/>
      <c r="G42" s="36"/>
      <c r="H42" s="36"/>
      <c r="I42" s="36"/>
      <c r="J42" s="79"/>
      <c r="K42" s="36"/>
    </row>
    <row r="43" spans="1:16" s="429" customFormat="1" ht="19.5" customHeight="1">
      <c r="A43" s="424"/>
      <c r="B43" s="425" t="s">
        <v>235</v>
      </c>
      <c r="C43" s="426"/>
      <c r="D43" s="427"/>
      <c r="E43" s="428"/>
      <c r="F43" s="427"/>
      <c r="G43" s="427"/>
      <c r="H43" s="425" t="s">
        <v>236</v>
      </c>
      <c r="I43" s="426"/>
      <c r="J43" s="427"/>
      <c r="K43" s="427"/>
      <c r="M43" s="563"/>
      <c r="N43" s="564"/>
      <c r="O43" s="564"/>
      <c r="P43" s="564"/>
    </row>
    <row r="44" spans="1:16" s="429" customFormat="1" ht="19.5" customHeight="1">
      <c r="A44" s="122"/>
      <c r="B44" s="430" t="s">
        <v>237</v>
      </c>
      <c r="C44" s="431"/>
      <c r="D44" s="432"/>
      <c r="E44" s="433"/>
      <c r="F44" s="432"/>
      <c r="G44" s="432"/>
      <c r="H44" s="430" t="s">
        <v>238</v>
      </c>
      <c r="I44" s="431"/>
      <c r="J44" s="432"/>
      <c r="K44" s="432"/>
      <c r="M44" s="564"/>
      <c r="N44" s="564"/>
      <c r="O44" s="564"/>
      <c r="P44" s="564"/>
    </row>
    <row r="45" spans="1:16" s="429" customFormat="1" ht="19.5" customHeight="1">
      <c r="A45" s="122"/>
      <c r="B45" s="430" t="s">
        <v>239</v>
      </c>
      <c r="C45" s="431"/>
      <c r="D45" s="432"/>
      <c r="E45" s="433"/>
      <c r="F45" s="432"/>
      <c r="G45" s="432"/>
      <c r="H45" s="430" t="s">
        <v>240</v>
      </c>
      <c r="I45" s="431"/>
      <c r="J45" s="432"/>
      <c r="K45" s="432"/>
      <c r="M45" s="564"/>
      <c r="N45" s="564"/>
      <c r="O45" s="564"/>
      <c r="P45" s="564"/>
    </row>
    <row r="46" spans="1:16" s="429" customFormat="1" ht="19.5" customHeight="1" thickBot="1">
      <c r="A46" s="122"/>
      <c r="B46" s="430" t="s">
        <v>241</v>
      </c>
      <c r="C46" s="431"/>
      <c r="D46" s="432"/>
      <c r="E46" s="433"/>
      <c r="F46" s="432"/>
      <c r="G46" s="432"/>
      <c r="H46" s="430" t="s">
        <v>242</v>
      </c>
      <c r="I46" s="431"/>
      <c r="K46" s="432"/>
      <c r="M46" s="564"/>
      <c r="N46" s="564"/>
      <c r="O46" s="564"/>
      <c r="P46" s="564"/>
    </row>
    <row r="47" spans="1:16" s="429" customFormat="1" ht="19.5" customHeight="1" thickBot="1">
      <c r="A47" s="122"/>
      <c r="B47" s="430" t="s">
        <v>243</v>
      </c>
      <c r="C47" s="431"/>
      <c r="D47" s="432"/>
      <c r="E47" s="433"/>
      <c r="F47" s="432"/>
      <c r="G47" s="432"/>
      <c r="H47" s="430" t="s">
        <v>244</v>
      </c>
      <c r="I47" s="431"/>
      <c r="J47" s="432"/>
      <c r="K47" s="432"/>
      <c r="M47" s="629" t="s">
        <v>245</v>
      </c>
      <c r="N47" s="630"/>
      <c r="O47" s="630"/>
      <c r="P47" s="631"/>
    </row>
    <row r="48" spans="1:16" ht="19.5" customHeight="1">
      <c r="A48" s="80"/>
      <c r="H48" s="79"/>
      <c r="I48" s="79"/>
      <c r="J48" s="79"/>
      <c r="K48" s="79"/>
      <c r="M48" s="620" t="s">
        <v>246</v>
      </c>
      <c r="N48" s="621"/>
      <c r="O48" s="621"/>
      <c r="P48" s="622"/>
    </row>
    <row r="49" spans="1:16" ht="27" customHeight="1">
      <c r="A49" s="17"/>
      <c r="B49" s="143" t="s">
        <v>247</v>
      </c>
      <c r="C49" s="79"/>
      <c r="D49" s="79"/>
      <c r="E49" s="107"/>
      <c r="F49" s="79"/>
      <c r="G49" s="79"/>
      <c r="H49" s="79"/>
      <c r="I49" s="79"/>
      <c r="J49" s="79"/>
      <c r="K49" s="79"/>
      <c r="M49" s="623"/>
      <c r="N49" s="624"/>
      <c r="O49" s="624"/>
      <c r="P49" s="625"/>
    </row>
    <row r="50" spans="1:16" ht="19.5" customHeight="1">
      <c r="A50" s="17"/>
      <c r="B50" s="639"/>
      <c r="C50" s="664"/>
      <c r="D50" s="664"/>
      <c r="E50" s="664"/>
      <c r="F50" s="664"/>
      <c r="G50" s="664"/>
      <c r="H50" s="664"/>
      <c r="I50" s="664"/>
      <c r="J50" s="664"/>
      <c r="K50" s="664"/>
      <c r="M50" s="623"/>
      <c r="N50" s="624"/>
      <c r="O50" s="624"/>
      <c r="P50" s="625"/>
    </row>
    <row r="51" spans="1:16" ht="19.5" customHeight="1">
      <c r="A51" s="17"/>
      <c r="B51" s="665"/>
      <c r="C51" s="665"/>
      <c r="D51" s="665"/>
      <c r="E51" s="665"/>
      <c r="F51" s="665"/>
      <c r="G51" s="665"/>
      <c r="H51" s="665"/>
      <c r="I51" s="665"/>
      <c r="J51" s="665"/>
      <c r="K51" s="665"/>
      <c r="M51" s="623"/>
      <c r="N51" s="624"/>
      <c r="O51" s="624"/>
      <c r="P51" s="625"/>
    </row>
    <row r="52" spans="1:16" ht="19.5" customHeight="1">
      <c r="A52" s="17"/>
      <c r="B52" s="665"/>
      <c r="C52" s="665"/>
      <c r="D52" s="665"/>
      <c r="E52" s="665"/>
      <c r="F52" s="665"/>
      <c r="G52" s="665"/>
      <c r="H52" s="665"/>
      <c r="I52" s="665"/>
      <c r="J52" s="665"/>
      <c r="K52" s="665"/>
      <c r="M52" s="623"/>
      <c r="N52" s="624"/>
      <c r="O52" s="624"/>
      <c r="P52" s="625"/>
    </row>
    <row r="53" spans="1:16" ht="19.5" customHeight="1">
      <c r="A53" s="17"/>
      <c r="B53" s="665"/>
      <c r="C53" s="665"/>
      <c r="D53" s="665"/>
      <c r="E53" s="665"/>
      <c r="F53" s="665"/>
      <c r="G53" s="665"/>
      <c r="H53" s="665"/>
      <c r="I53" s="665"/>
      <c r="J53" s="665"/>
      <c r="K53" s="665"/>
      <c r="M53" s="623"/>
      <c r="N53" s="624"/>
      <c r="O53" s="624"/>
      <c r="P53" s="625"/>
    </row>
    <row r="54" spans="1:16" ht="19.5" customHeight="1">
      <c r="A54" s="17"/>
      <c r="B54" s="665"/>
      <c r="C54" s="665"/>
      <c r="D54" s="665"/>
      <c r="E54" s="665"/>
      <c r="F54" s="665"/>
      <c r="G54" s="665"/>
      <c r="H54" s="665"/>
      <c r="I54" s="665"/>
      <c r="J54" s="665"/>
      <c r="K54" s="665"/>
      <c r="M54" s="623"/>
      <c r="N54" s="624"/>
      <c r="O54" s="624"/>
      <c r="P54" s="625"/>
    </row>
    <row r="55" spans="1:16" ht="19.5" customHeight="1">
      <c r="A55" s="17"/>
      <c r="B55" s="665"/>
      <c r="C55" s="665"/>
      <c r="D55" s="665"/>
      <c r="E55" s="665"/>
      <c r="F55" s="665"/>
      <c r="G55" s="665"/>
      <c r="H55" s="665"/>
      <c r="I55" s="665"/>
      <c r="J55" s="665"/>
      <c r="K55" s="665"/>
      <c r="M55" s="623"/>
      <c r="N55" s="624"/>
      <c r="O55" s="624"/>
      <c r="P55" s="625"/>
    </row>
    <row r="56" spans="1:16" ht="19.5" customHeight="1">
      <c r="A56" s="17"/>
      <c r="B56" s="665"/>
      <c r="C56" s="665"/>
      <c r="D56" s="665"/>
      <c r="E56" s="665"/>
      <c r="F56" s="665"/>
      <c r="G56" s="665"/>
      <c r="H56" s="665"/>
      <c r="I56" s="665"/>
      <c r="J56" s="665"/>
      <c r="K56" s="665"/>
      <c r="M56" s="623"/>
      <c r="N56" s="624"/>
      <c r="O56" s="624"/>
      <c r="P56" s="625"/>
    </row>
    <row r="57" spans="1:16" ht="19.5" customHeight="1" thickBot="1">
      <c r="A57" s="17"/>
      <c r="B57" s="666"/>
      <c r="C57" s="666"/>
      <c r="D57" s="666"/>
      <c r="E57" s="666"/>
      <c r="F57" s="666"/>
      <c r="G57" s="666"/>
      <c r="H57" s="666"/>
      <c r="I57" s="666"/>
      <c r="J57" s="666"/>
      <c r="K57" s="666"/>
      <c r="M57" s="626"/>
      <c r="N57" s="627"/>
      <c r="O57" s="627"/>
      <c r="P57" s="628"/>
    </row>
  </sheetData>
  <mergeCells count="16">
    <mergeCell ref="M48:P57"/>
    <mergeCell ref="M47:P47"/>
    <mergeCell ref="J18:K18"/>
    <mergeCell ref="J19:K19"/>
    <mergeCell ref="C1:D1"/>
    <mergeCell ref="F3:F6"/>
    <mergeCell ref="G3:G6"/>
    <mergeCell ref="B15:F15"/>
    <mergeCell ref="H15:K15"/>
    <mergeCell ref="J3:K8"/>
    <mergeCell ref="J9:K12"/>
    <mergeCell ref="B50:K57"/>
    <mergeCell ref="J24:K24"/>
    <mergeCell ref="J20:K20"/>
    <mergeCell ref="J21:K21"/>
    <mergeCell ref="J23:K23"/>
  </mergeCells>
  <pageMargins left="0.23622047244094491" right="0.23622047244094491" top="0.74803149606299213" bottom="0.74803149606299213" header="0.31496062992125984" footer="0.31496062992125984"/>
  <pageSetup scale="59" orientation="landscape" r:id="rId1"/>
  <headerFooter>
    <oddFooter>Page &amp;P de &amp;N</oddFooter>
  </headerFooter>
  <rowBreaks count="1" manualBreakCount="1">
    <brk id="14" max="11" man="1"/>
  </rowBreaks>
  <ignoredErrors>
    <ignoredError sqref="E18:E32 E35:E40" evalError="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C0DE0-4267-4E40-968E-BC451569A825}">
  <dimension ref="A1:AC167"/>
  <sheetViews>
    <sheetView topLeftCell="A29" zoomScale="85" zoomScaleNormal="85" workbookViewId="0">
      <pane xSplit="2" topLeftCell="E1" activePane="topRight" state="frozen"/>
      <selection pane="topRight" activeCell="B18" sqref="B18"/>
    </sheetView>
  </sheetViews>
  <sheetFormatPr defaultColWidth="14.42578125" defaultRowHeight="15.75" customHeight="1" outlineLevelRow="1"/>
  <cols>
    <col min="1" max="1" width="5.7109375" style="7" customWidth="1"/>
    <col min="2" max="2" width="67.28515625" style="6" customWidth="1"/>
    <col min="3" max="4" width="16.5703125" style="6" customWidth="1"/>
    <col min="5" max="5" width="16.140625" style="6" customWidth="1"/>
    <col min="6" max="6" width="16.28515625" style="6" customWidth="1"/>
    <col min="7" max="7" width="16.5703125" style="6" customWidth="1"/>
    <col min="8" max="8" width="16.42578125" style="6" customWidth="1"/>
    <col min="9" max="9" width="16.140625" style="6" customWidth="1"/>
    <col min="10" max="10" width="16.28515625" style="6" customWidth="1"/>
    <col min="11" max="11" width="16.5703125" style="6" customWidth="1"/>
    <col min="12" max="12" width="16.42578125" style="6" customWidth="1"/>
    <col min="13" max="13" width="16.140625" style="6" customWidth="1"/>
    <col min="14" max="14" width="16.28515625" style="6" customWidth="1"/>
    <col min="15" max="15" width="16.5703125" style="6" customWidth="1"/>
    <col min="16" max="16" width="16.42578125" style="6" customWidth="1"/>
    <col min="17" max="17" width="16.140625" style="6" customWidth="1"/>
    <col min="18" max="18" width="16.28515625" style="6" customWidth="1"/>
    <col min="19" max="19" width="16.5703125" style="6" customWidth="1"/>
    <col min="20" max="20" width="16.42578125" style="6" customWidth="1"/>
    <col min="21" max="21" width="16.140625" style="6" customWidth="1"/>
    <col min="22" max="22" width="16.28515625" style="6" customWidth="1"/>
    <col min="23" max="23" width="16.5703125" style="6" customWidth="1"/>
    <col min="24" max="24" width="16.42578125" style="6" customWidth="1"/>
    <col min="25" max="25" width="16.140625" style="6" customWidth="1"/>
    <col min="26" max="26" width="16.28515625" style="6" customWidth="1"/>
    <col min="27" max="27" width="28.85546875" style="300" customWidth="1"/>
    <col min="28" max="28" width="28.5703125" style="300" customWidth="1"/>
    <col min="29" max="16384" width="14.42578125" style="6"/>
  </cols>
  <sheetData>
    <row r="1" spans="1:28" ht="33" customHeight="1" thickBot="1">
      <c r="A1" s="640"/>
      <c r="B1" s="640"/>
      <c r="C1" s="462" t="s">
        <v>248</v>
      </c>
      <c r="G1" s="299"/>
    </row>
    <row r="2" spans="1:28" ht="77.45" thickBot="1">
      <c r="A2" s="641"/>
      <c r="B2" s="641"/>
      <c r="C2" s="642" t="s">
        <v>249</v>
      </c>
      <c r="D2" s="643"/>
      <c r="E2" s="644" t="s">
        <v>249</v>
      </c>
      <c r="F2" s="645"/>
      <c r="G2" s="642" t="s">
        <v>249</v>
      </c>
      <c r="H2" s="643"/>
      <c r="I2" s="642" t="s">
        <v>249</v>
      </c>
      <c r="J2" s="646"/>
      <c r="K2" s="642" t="s">
        <v>249</v>
      </c>
      <c r="L2" s="643"/>
      <c r="M2" s="650" t="s">
        <v>249</v>
      </c>
      <c r="N2" s="643"/>
      <c r="O2" s="642" t="s">
        <v>249</v>
      </c>
      <c r="P2" s="646"/>
      <c r="Q2" s="642" t="s">
        <v>249</v>
      </c>
      <c r="R2" s="646"/>
      <c r="S2" s="642" t="s">
        <v>249</v>
      </c>
      <c r="T2" s="643"/>
      <c r="U2" s="646" t="s">
        <v>249</v>
      </c>
      <c r="V2" s="643"/>
      <c r="W2" s="642" t="s">
        <v>249</v>
      </c>
      <c r="X2" s="643"/>
      <c r="Y2" s="642" t="s">
        <v>249</v>
      </c>
      <c r="Z2" s="643"/>
      <c r="AA2" s="446" t="s">
        <v>250</v>
      </c>
      <c r="AB2" s="447" t="s">
        <v>251</v>
      </c>
    </row>
    <row r="3" spans="1:28" ht="72" customHeight="1">
      <c r="A3" s="12"/>
      <c r="B3" s="463" t="s">
        <v>219</v>
      </c>
      <c r="C3" s="301" t="s">
        <v>252</v>
      </c>
      <c r="D3" s="302" t="s">
        <v>253</v>
      </c>
      <c r="E3" s="303" t="s">
        <v>254</v>
      </c>
      <c r="F3" s="304" t="s">
        <v>253</v>
      </c>
      <c r="G3" s="301" t="s">
        <v>254</v>
      </c>
      <c r="H3" s="304" t="s">
        <v>255</v>
      </c>
      <c r="I3" s="301" t="s">
        <v>254</v>
      </c>
      <c r="J3" s="302" t="s">
        <v>253</v>
      </c>
      <c r="K3" s="303" t="s">
        <v>254</v>
      </c>
      <c r="L3" s="302" t="s">
        <v>253</v>
      </c>
      <c r="M3" s="303" t="s">
        <v>254</v>
      </c>
      <c r="N3" s="304" t="s">
        <v>253</v>
      </c>
      <c r="O3" s="301" t="s">
        <v>254</v>
      </c>
      <c r="P3" s="302" t="s">
        <v>253</v>
      </c>
      <c r="Q3" s="303" t="s">
        <v>254</v>
      </c>
      <c r="R3" s="302" t="s">
        <v>253</v>
      </c>
      <c r="S3" s="303" t="s">
        <v>254</v>
      </c>
      <c r="T3" s="304" t="s">
        <v>253</v>
      </c>
      <c r="U3" s="303" t="s">
        <v>254</v>
      </c>
      <c r="V3" s="304" t="s">
        <v>253</v>
      </c>
      <c r="W3" s="303" t="s">
        <v>254</v>
      </c>
      <c r="X3" s="304" t="s">
        <v>253</v>
      </c>
      <c r="Y3" s="303" t="s">
        <v>254</v>
      </c>
      <c r="Z3" s="304" t="s">
        <v>253</v>
      </c>
      <c r="AA3" s="305"/>
      <c r="AB3" s="305"/>
    </row>
    <row r="4" spans="1:28" ht="33" customHeight="1" outlineLevel="1">
      <c r="A4" s="12"/>
      <c r="B4" s="60" t="s">
        <v>41</v>
      </c>
      <c r="C4" s="306"/>
      <c r="D4" s="26"/>
      <c r="E4" s="307"/>
      <c r="F4" s="308"/>
      <c r="G4" s="306"/>
      <c r="H4" s="308"/>
      <c r="I4" s="306"/>
      <c r="J4" s="26"/>
      <c r="K4" s="307"/>
      <c r="L4" s="26"/>
      <c r="M4" s="307"/>
      <c r="N4" s="308"/>
      <c r="O4" s="306"/>
      <c r="P4" s="26"/>
      <c r="Q4" s="307"/>
      <c r="R4" s="26"/>
      <c r="S4" s="307"/>
      <c r="T4" s="308"/>
      <c r="U4" s="307"/>
      <c r="V4" s="308"/>
      <c r="W4" s="307"/>
      <c r="X4" s="308"/>
      <c r="Y4" s="307"/>
      <c r="Z4" s="308"/>
      <c r="AA4" s="305"/>
      <c r="AB4" s="305"/>
    </row>
    <row r="5" spans="1:28" s="119" customFormat="1" ht="18.75" customHeight="1" outlineLevel="1">
      <c r="A5" s="319"/>
      <c r="B5" s="194" t="s">
        <v>256</v>
      </c>
      <c r="C5" s="320"/>
      <c r="D5" s="359"/>
      <c r="E5" s="322"/>
      <c r="F5" s="360"/>
      <c r="G5" s="320"/>
      <c r="H5" s="360"/>
      <c r="I5" s="320"/>
      <c r="J5" s="359"/>
      <c r="K5" s="322"/>
      <c r="L5" s="359"/>
      <c r="M5" s="322"/>
      <c r="N5" s="360"/>
      <c r="O5" s="320"/>
      <c r="P5" s="359"/>
      <c r="Q5" s="322"/>
      <c r="R5" s="359"/>
      <c r="S5" s="322"/>
      <c r="T5" s="360"/>
      <c r="U5" s="361"/>
      <c r="V5" s="360"/>
      <c r="W5" s="361"/>
      <c r="X5" s="360"/>
      <c r="Y5" s="361"/>
      <c r="Z5" s="360"/>
      <c r="AA5" s="362">
        <f>AVERAGE(Z5+X5+V5+T5+R5+P5+N5+L5+J5+H5+F5+D5)</f>
        <v>0</v>
      </c>
      <c r="AB5" s="362">
        <f>SUM(Z5+X5+V5+T5+R5+P5+N5+L5+J5+H5+F5+D5)</f>
        <v>0</v>
      </c>
    </row>
    <row r="6" spans="1:28" s="119" customFormat="1" ht="18.75" customHeight="1" outlineLevel="1">
      <c r="A6" s="319"/>
      <c r="B6" s="196" t="s">
        <v>257</v>
      </c>
      <c r="C6" s="320"/>
      <c r="D6" s="363"/>
      <c r="E6" s="322"/>
      <c r="F6" s="364"/>
      <c r="G6" s="320"/>
      <c r="H6" s="364"/>
      <c r="I6" s="320"/>
      <c r="J6" s="363"/>
      <c r="K6" s="322"/>
      <c r="L6" s="363"/>
      <c r="M6" s="322"/>
      <c r="N6" s="364"/>
      <c r="O6" s="320"/>
      <c r="P6" s="363"/>
      <c r="Q6" s="322"/>
      <c r="R6" s="363"/>
      <c r="S6" s="322"/>
      <c r="T6" s="364"/>
      <c r="U6" s="365"/>
      <c r="V6" s="364"/>
      <c r="W6" s="365"/>
      <c r="X6" s="364"/>
      <c r="Y6" s="365"/>
      <c r="Z6" s="364"/>
      <c r="AA6" s="366">
        <f t="shared" ref="AA6:AA67" si="0">AVERAGE(Z6+X6+V6+T6+R6+P6+N6+L6+J6+H6+F6+D6)</f>
        <v>0</v>
      </c>
      <c r="AB6" s="362">
        <f t="shared" ref="AB6:AB67" si="1">SUM(Z6+X6+V6+T6+R6+P6+N6+L6+J6+H6+F6+D6)</f>
        <v>0</v>
      </c>
    </row>
    <row r="7" spans="1:28" s="119" customFormat="1" ht="18.75" customHeight="1" outlineLevel="1">
      <c r="A7" s="319"/>
      <c r="B7" s="196" t="s">
        <v>258</v>
      </c>
      <c r="C7" s="320"/>
      <c r="D7" s="363"/>
      <c r="E7" s="322"/>
      <c r="F7" s="364"/>
      <c r="G7" s="320"/>
      <c r="H7" s="364"/>
      <c r="I7" s="320"/>
      <c r="J7" s="363"/>
      <c r="K7" s="322"/>
      <c r="L7" s="363"/>
      <c r="M7" s="322"/>
      <c r="N7" s="364"/>
      <c r="O7" s="320"/>
      <c r="P7" s="363"/>
      <c r="Q7" s="322"/>
      <c r="R7" s="363"/>
      <c r="S7" s="322"/>
      <c r="T7" s="364"/>
      <c r="U7" s="365"/>
      <c r="V7" s="364"/>
      <c r="W7" s="365"/>
      <c r="X7" s="364"/>
      <c r="Y7" s="365"/>
      <c r="Z7" s="364"/>
      <c r="AA7" s="366">
        <f t="shared" si="0"/>
        <v>0</v>
      </c>
      <c r="AB7" s="362">
        <f t="shared" si="1"/>
        <v>0</v>
      </c>
    </row>
    <row r="8" spans="1:28" s="119" customFormat="1" ht="18.75" customHeight="1" outlineLevel="1">
      <c r="A8" s="319"/>
      <c r="B8" s="196" t="s">
        <v>79</v>
      </c>
      <c r="C8" s="320"/>
      <c r="D8" s="363"/>
      <c r="E8" s="322"/>
      <c r="F8" s="364"/>
      <c r="G8" s="320"/>
      <c r="H8" s="364"/>
      <c r="I8" s="320"/>
      <c r="J8" s="363"/>
      <c r="K8" s="322"/>
      <c r="L8" s="363"/>
      <c r="M8" s="322"/>
      <c r="N8" s="364"/>
      <c r="O8" s="320"/>
      <c r="P8" s="363"/>
      <c r="Q8" s="322"/>
      <c r="R8" s="363"/>
      <c r="S8" s="322"/>
      <c r="T8" s="364"/>
      <c r="U8" s="365"/>
      <c r="V8" s="364"/>
      <c r="W8" s="365"/>
      <c r="X8" s="364"/>
      <c r="Y8" s="365"/>
      <c r="Z8" s="364"/>
      <c r="AA8" s="366">
        <f t="shared" si="0"/>
        <v>0</v>
      </c>
      <c r="AB8" s="362">
        <f t="shared" si="1"/>
        <v>0</v>
      </c>
    </row>
    <row r="9" spans="1:28" s="119" customFormat="1" ht="18.75" customHeight="1" outlineLevel="1">
      <c r="A9" s="319"/>
      <c r="B9" s="196" t="s">
        <v>259</v>
      </c>
      <c r="C9" s="320"/>
      <c r="D9" s="363"/>
      <c r="E9" s="322"/>
      <c r="F9" s="364"/>
      <c r="G9" s="320"/>
      <c r="H9" s="364"/>
      <c r="I9" s="320"/>
      <c r="J9" s="363"/>
      <c r="K9" s="322"/>
      <c r="L9" s="363"/>
      <c r="M9" s="322"/>
      <c r="N9" s="364"/>
      <c r="O9" s="320"/>
      <c r="P9" s="363"/>
      <c r="Q9" s="322"/>
      <c r="R9" s="363"/>
      <c r="S9" s="322"/>
      <c r="T9" s="364"/>
      <c r="U9" s="365"/>
      <c r="V9" s="364"/>
      <c r="W9" s="365"/>
      <c r="X9" s="364"/>
      <c r="Y9" s="365"/>
      <c r="Z9" s="364"/>
      <c r="AA9" s="366"/>
      <c r="AB9" s="362"/>
    </row>
    <row r="10" spans="1:28" s="119" customFormat="1" ht="18.75" customHeight="1" outlineLevel="1">
      <c r="A10" s="319"/>
      <c r="B10" s="196" t="s">
        <v>260</v>
      </c>
      <c r="C10" s="320"/>
      <c r="D10" s="363"/>
      <c r="E10" s="322"/>
      <c r="F10" s="364"/>
      <c r="G10" s="320"/>
      <c r="H10" s="364"/>
      <c r="I10" s="320"/>
      <c r="J10" s="363"/>
      <c r="K10" s="322"/>
      <c r="L10" s="363"/>
      <c r="M10" s="322"/>
      <c r="N10" s="364"/>
      <c r="O10" s="320"/>
      <c r="P10" s="363"/>
      <c r="Q10" s="322"/>
      <c r="R10" s="363"/>
      <c r="S10" s="322"/>
      <c r="T10" s="364"/>
      <c r="U10" s="365"/>
      <c r="V10" s="364"/>
      <c r="W10" s="365"/>
      <c r="X10" s="364"/>
      <c r="Y10" s="365"/>
      <c r="Z10" s="364"/>
      <c r="AA10" s="366">
        <f t="shared" si="0"/>
        <v>0</v>
      </c>
      <c r="AB10" s="362">
        <f t="shared" si="1"/>
        <v>0</v>
      </c>
    </row>
    <row r="11" spans="1:28" s="119" customFormat="1" ht="18.75" customHeight="1" outlineLevel="1">
      <c r="A11" s="319"/>
      <c r="B11" s="196" t="s">
        <v>261</v>
      </c>
      <c r="C11" s="320"/>
      <c r="D11" s="363"/>
      <c r="E11" s="322"/>
      <c r="F11" s="364"/>
      <c r="G11" s="320"/>
      <c r="H11" s="364"/>
      <c r="I11" s="320"/>
      <c r="J11" s="363"/>
      <c r="K11" s="322"/>
      <c r="L11" s="363"/>
      <c r="M11" s="322"/>
      <c r="N11" s="364"/>
      <c r="O11" s="320"/>
      <c r="P11" s="363"/>
      <c r="Q11" s="322"/>
      <c r="R11" s="363"/>
      <c r="S11" s="322"/>
      <c r="T11" s="364"/>
      <c r="U11" s="365"/>
      <c r="V11" s="364"/>
      <c r="W11" s="365"/>
      <c r="X11" s="364"/>
      <c r="Y11" s="365"/>
      <c r="Z11" s="364"/>
      <c r="AA11" s="366">
        <f t="shared" si="0"/>
        <v>0</v>
      </c>
      <c r="AB11" s="362">
        <f t="shared" si="1"/>
        <v>0</v>
      </c>
    </row>
    <row r="12" spans="1:28" s="119" customFormat="1" ht="18.75" customHeight="1" outlineLevel="1">
      <c r="A12" s="319"/>
      <c r="B12" s="196" t="s">
        <v>262</v>
      </c>
      <c r="C12" s="320"/>
      <c r="D12" s="363"/>
      <c r="E12" s="322"/>
      <c r="F12" s="364"/>
      <c r="G12" s="320"/>
      <c r="H12" s="364"/>
      <c r="I12" s="320"/>
      <c r="J12" s="363"/>
      <c r="K12" s="322"/>
      <c r="L12" s="363"/>
      <c r="M12" s="322"/>
      <c r="N12" s="364"/>
      <c r="O12" s="320"/>
      <c r="P12" s="363"/>
      <c r="Q12" s="322"/>
      <c r="R12" s="363"/>
      <c r="S12" s="322"/>
      <c r="T12" s="364"/>
      <c r="U12" s="365"/>
      <c r="V12" s="364"/>
      <c r="W12" s="365"/>
      <c r="X12" s="364"/>
      <c r="Y12" s="365"/>
      <c r="Z12" s="364"/>
      <c r="AA12" s="366">
        <f t="shared" si="0"/>
        <v>0</v>
      </c>
      <c r="AB12" s="362">
        <f t="shared" si="1"/>
        <v>0</v>
      </c>
    </row>
    <row r="13" spans="1:28" s="119" customFormat="1" ht="18.75" customHeight="1" outlineLevel="1">
      <c r="A13" s="319"/>
      <c r="B13" s="196" t="s">
        <v>84</v>
      </c>
      <c r="C13" s="320"/>
      <c r="D13" s="363"/>
      <c r="E13" s="322"/>
      <c r="F13" s="364"/>
      <c r="G13" s="320"/>
      <c r="H13" s="364"/>
      <c r="I13" s="320"/>
      <c r="J13" s="363"/>
      <c r="K13" s="322"/>
      <c r="L13" s="363"/>
      <c r="M13" s="322"/>
      <c r="N13" s="364"/>
      <c r="O13" s="320"/>
      <c r="P13" s="363"/>
      <c r="Q13" s="322"/>
      <c r="R13" s="363"/>
      <c r="S13" s="322"/>
      <c r="T13" s="364"/>
      <c r="U13" s="365"/>
      <c r="V13" s="364"/>
      <c r="W13" s="365"/>
      <c r="X13" s="364"/>
      <c r="Y13" s="365"/>
      <c r="Z13" s="364"/>
      <c r="AA13" s="366">
        <f t="shared" si="0"/>
        <v>0</v>
      </c>
      <c r="AB13" s="362">
        <f t="shared" si="1"/>
        <v>0</v>
      </c>
    </row>
    <row r="14" spans="1:28" s="119" customFormat="1" ht="18.75" customHeight="1" outlineLevel="1">
      <c r="A14" s="319"/>
      <c r="B14" s="196" t="s">
        <v>263</v>
      </c>
      <c r="C14" s="320"/>
      <c r="D14" s="363"/>
      <c r="E14" s="322"/>
      <c r="F14" s="364"/>
      <c r="G14" s="320"/>
      <c r="H14" s="364"/>
      <c r="I14" s="320"/>
      <c r="J14" s="363"/>
      <c r="K14" s="322"/>
      <c r="L14" s="363"/>
      <c r="M14" s="322"/>
      <c r="N14" s="364"/>
      <c r="O14" s="320"/>
      <c r="P14" s="363"/>
      <c r="Q14" s="322"/>
      <c r="R14" s="363"/>
      <c r="S14" s="322"/>
      <c r="T14" s="364"/>
      <c r="U14" s="365"/>
      <c r="V14" s="364"/>
      <c r="W14" s="365"/>
      <c r="X14" s="364"/>
      <c r="Y14" s="365"/>
      <c r="Z14" s="364"/>
      <c r="AA14" s="366">
        <f t="shared" si="0"/>
        <v>0</v>
      </c>
      <c r="AB14" s="362">
        <f t="shared" si="1"/>
        <v>0</v>
      </c>
    </row>
    <row r="15" spans="1:28" s="119" customFormat="1" ht="18.75" customHeight="1" outlineLevel="1">
      <c r="A15" s="319"/>
      <c r="B15" s="196" t="s">
        <v>264</v>
      </c>
      <c r="C15" s="320"/>
      <c r="D15" s="363"/>
      <c r="E15" s="322"/>
      <c r="F15" s="364"/>
      <c r="G15" s="320"/>
      <c r="H15" s="364"/>
      <c r="I15" s="320"/>
      <c r="J15" s="363"/>
      <c r="K15" s="322"/>
      <c r="L15" s="363"/>
      <c r="M15" s="322"/>
      <c r="N15" s="364"/>
      <c r="O15" s="320"/>
      <c r="P15" s="363"/>
      <c r="Q15" s="322"/>
      <c r="R15" s="363"/>
      <c r="S15" s="322"/>
      <c r="T15" s="364"/>
      <c r="U15" s="365"/>
      <c r="V15" s="364"/>
      <c r="W15" s="365"/>
      <c r="X15" s="364"/>
      <c r="Y15" s="365"/>
      <c r="Z15" s="364"/>
      <c r="AA15" s="366">
        <f t="shared" si="0"/>
        <v>0</v>
      </c>
      <c r="AB15" s="362">
        <f t="shared" si="1"/>
        <v>0</v>
      </c>
    </row>
    <row r="16" spans="1:28" s="119" customFormat="1" ht="18.75" customHeight="1" outlineLevel="1">
      <c r="A16" s="319"/>
      <c r="B16" s="196" t="s">
        <v>265</v>
      </c>
      <c r="C16" s="320"/>
      <c r="D16" s="363"/>
      <c r="E16" s="322"/>
      <c r="F16" s="364"/>
      <c r="G16" s="320"/>
      <c r="H16" s="364"/>
      <c r="I16" s="320"/>
      <c r="J16" s="363"/>
      <c r="K16" s="322"/>
      <c r="L16" s="363"/>
      <c r="M16" s="322"/>
      <c r="N16" s="364"/>
      <c r="O16" s="320"/>
      <c r="P16" s="363"/>
      <c r="Q16" s="322"/>
      <c r="R16" s="363"/>
      <c r="S16" s="322"/>
      <c r="T16" s="364"/>
      <c r="U16" s="365"/>
      <c r="V16" s="364"/>
      <c r="W16" s="365"/>
      <c r="X16" s="364"/>
      <c r="Y16" s="365"/>
      <c r="Z16" s="364"/>
      <c r="AA16" s="366">
        <f t="shared" si="0"/>
        <v>0</v>
      </c>
      <c r="AB16" s="362">
        <f t="shared" si="1"/>
        <v>0</v>
      </c>
    </row>
    <row r="17" spans="1:28" s="119" customFormat="1" ht="18.75" customHeight="1" outlineLevel="1">
      <c r="A17" s="319"/>
      <c r="B17" s="196" t="s">
        <v>99</v>
      </c>
      <c r="C17" s="320"/>
      <c r="D17" s="363"/>
      <c r="E17" s="322"/>
      <c r="F17" s="364"/>
      <c r="G17" s="320"/>
      <c r="H17" s="364"/>
      <c r="I17" s="320"/>
      <c r="J17" s="363"/>
      <c r="K17" s="322"/>
      <c r="L17" s="363"/>
      <c r="M17" s="322"/>
      <c r="N17" s="364"/>
      <c r="O17" s="320"/>
      <c r="P17" s="363"/>
      <c r="Q17" s="322"/>
      <c r="R17" s="363"/>
      <c r="S17" s="322"/>
      <c r="T17" s="364"/>
      <c r="U17" s="365"/>
      <c r="V17" s="364"/>
      <c r="W17" s="365"/>
      <c r="X17" s="364"/>
      <c r="Y17" s="365"/>
      <c r="Z17" s="364"/>
      <c r="AA17" s="366">
        <f t="shared" si="0"/>
        <v>0</v>
      </c>
      <c r="AB17" s="362">
        <f t="shared" si="1"/>
        <v>0</v>
      </c>
    </row>
    <row r="18" spans="1:28" ht="18" customHeight="1" outlineLevel="1">
      <c r="A18" s="12"/>
      <c r="B18" s="312"/>
      <c r="C18" s="309"/>
      <c r="D18" s="21"/>
      <c r="E18" s="310"/>
      <c r="F18" s="313"/>
      <c r="G18" s="309"/>
      <c r="H18" s="313"/>
      <c r="I18" s="309"/>
      <c r="J18" s="21"/>
      <c r="K18" s="310"/>
      <c r="L18" s="314"/>
      <c r="M18" s="310"/>
      <c r="N18" s="315"/>
      <c r="O18" s="309"/>
      <c r="P18" s="314"/>
      <c r="Q18" s="310"/>
      <c r="R18" s="314"/>
      <c r="S18" s="310"/>
      <c r="T18" s="315"/>
      <c r="U18" s="310"/>
      <c r="V18" s="315"/>
      <c r="W18" s="310"/>
      <c r="X18" s="315"/>
      <c r="Y18" s="310"/>
      <c r="Z18" s="315"/>
      <c r="AA18" s="316"/>
      <c r="AB18" s="316"/>
    </row>
    <row r="19" spans="1:28" ht="18" customHeight="1" outlineLevel="1">
      <c r="A19" s="12"/>
      <c r="B19" s="312"/>
      <c r="C19" s="309"/>
      <c r="D19" s="21"/>
      <c r="E19" s="310"/>
      <c r="F19" s="313"/>
      <c r="G19" s="309"/>
      <c r="H19" s="313"/>
      <c r="I19" s="309"/>
      <c r="J19" s="21"/>
      <c r="K19" s="310"/>
      <c r="L19" s="314"/>
      <c r="M19" s="310"/>
      <c r="N19" s="315"/>
      <c r="O19" s="309"/>
      <c r="P19" s="314"/>
      <c r="Q19" s="310"/>
      <c r="R19" s="314"/>
      <c r="S19" s="310"/>
      <c r="T19" s="315"/>
      <c r="U19" s="310"/>
      <c r="V19" s="315"/>
      <c r="W19" s="310"/>
      <c r="X19" s="313"/>
      <c r="Y19" s="310"/>
      <c r="Z19" s="313"/>
      <c r="AA19" s="305"/>
      <c r="AB19" s="305"/>
    </row>
    <row r="20" spans="1:28" ht="37.5" customHeight="1">
      <c r="A20" s="12"/>
      <c r="B20" s="463" t="s">
        <v>90</v>
      </c>
      <c r="C20" s="309"/>
      <c r="D20" s="21"/>
      <c r="E20" s="310"/>
      <c r="F20" s="313"/>
      <c r="G20" s="309"/>
      <c r="H20" s="313"/>
      <c r="I20" s="309"/>
      <c r="J20" s="21"/>
      <c r="K20" s="310"/>
      <c r="L20" s="314"/>
      <c r="M20" s="310"/>
      <c r="N20" s="315"/>
      <c r="O20" s="309"/>
      <c r="P20" s="314"/>
      <c r="Q20" s="310"/>
      <c r="R20" s="314"/>
      <c r="S20" s="310"/>
      <c r="T20" s="315"/>
      <c r="U20" s="310"/>
      <c r="V20" s="315"/>
      <c r="W20" s="310"/>
      <c r="X20" s="313"/>
      <c r="Y20" s="310"/>
      <c r="Z20" s="313"/>
      <c r="AA20" s="305"/>
      <c r="AB20" s="305"/>
    </row>
    <row r="21" spans="1:28" ht="30.75" customHeight="1" outlineLevel="1">
      <c r="A21" s="12"/>
      <c r="B21" s="60" t="s">
        <v>41</v>
      </c>
      <c r="C21" s="309"/>
      <c r="D21" s="21"/>
      <c r="E21" s="310"/>
      <c r="F21" s="313"/>
      <c r="G21" s="309"/>
      <c r="H21" s="313"/>
      <c r="I21" s="309"/>
      <c r="J21" s="21"/>
      <c r="K21" s="310"/>
      <c r="L21" s="314"/>
      <c r="M21" s="310"/>
      <c r="N21" s="315"/>
      <c r="O21" s="309"/>
      <c r="P21" s="314"/>
      <c r="Q21" s="310"/>
      <c r="R21" s="314"/>
      <c r="S21" s="310"/>
      <c r="T21" s="315"/>
      <c r="U21" s="310"/>
      <c r="V21" s="315"/>
      <c r="W21" s="310"/>
      <c r="X21" s="313"/>
      <c r="Y21" s="310"/>
      <c r="Z21" s="315"/>
      <c r="AA21" s="305"/>
      <c r="AB21" s="305"/>
    </row>
    <row r="22" spans="1:28" s="119" customFormat="1" ht="18" customHeight="1" outlineLevel="1">
      <c r="A22" s="319"/>
      <c r="B22" s="194" t="s">
        <v>266</v>
      </c>
      <c r="C22" s="320"/>
      <c r="D22" s="359"/>
      <c r="E22" s="322"/>
      <c r="F22" s="360"/>
      <c r="G22" s="320"/>
      <c r="H22" s="360"/>
      <c r="I22" s="320"/>
      <c r="J22" s="359"/>
      <c r="K22" s="322"/>
      <c r="L22" s="359"/>
      <c r="M22" s="322"/>
      <c r="N22" s="360"/>
      <c r="O22" s="320"/>
      <c r="P22" s="359"/>
      <c r="Q22" s="322"/>
      <c r="R22" s="359"/>
      <c r="S22" s="322"/>
      <c r="T22" s="360"/>
      <c r="U22" s="361"/>
      <c r="V22" s="360"/>
      <c r="W22" s="361"/>
      <c r="X22" s="367"/>
      <c r="Y22" s="361"/>
      <c r="Z22" s="367"/>
      <c r="AA22" s="362">
        <f t="shared" si="0"/>
        <v>0</v>
      </c>
      <c r="AB22" s="362">
        <f t="shared" si="1"/>
        <v>0</v>
      </c>
    </row>
    <row r="23" spans="1:28" s="119" customFormat="1" ht="18" customHeight="1" outlineLevel="1">
      <c r="A23" s="319"/>
      <c r="B23" s="196" t="s">
        <v>267</v>
      </c>
      <c r="C23" s="320"/>
      <c r="D23" s="363"/>
      <c r="E23" s="322"/>
      <c r="F23" s="364"/>
      <c r="G23" s="320"/>
      <c r="H23" s="364"/>
      <c r="I23" s="320"/>
      <c r="J23" s="363"/>
      <c r="K23" s="322"/>
      <c r="L23" s="363"/>
      <c r="M23" s="322"/>
      <c r="N23" s="364"/>
      <c r="O23" s="320"/>
      <c r="P23" s="363"/>
      <c r="Q23" s="322"/>
      <c r="R23" s="363"/>
      <c r="S23" s="322"/>
      <c r="T23" s="364"/>
      <c r="U23" s="365"/>
      <c r="V23" s="364"/>
      <c r="W23" s="365"/>
      <c r="X23" s="364"/>
      <c r="Y23" s="365"/>
      <c r="Z23" s="364"/>
      <c r="AA23" s="366">
        <f t="shared" si="0"/>
        <v>0</v>
      </c>
      <c r="AB23" s="362">
        <f t="shared" si="1"/>
        <v>0</v>
      </c>
    </row>
    <row r="24" spans="1:28" s="119" customFormat="1" ht="18" customHeight="1" outlineLevel="1">
      <c r="A24" s="319"/>
      <c r="B24" s="196" t="s">
        <v>268</v>
      </c>
      <c r="C24" s="320"/>
      <c r="D24" s="363"/>
      <c r="E24" s="322"/>
      <c r="F24" s="364"/>
      <c r="G24" s="320"/>
      <c r="H24" s="364"/>
      <c r="I24" s="320"/>
      <c r="J24" s="363"/>
      <c r="K24" s="322"/>
      <c r="L24" s="363"/>
      <c r="M24" s="322"/>
      <c r="N24" s="364"/>
      <c r="O24" s="320"/>
      <c r="P24" s="363"/>
      <c r="Q24" s="322"/>
      <c r="R24" s="363"/>
      <c r="S24" s="322"/>
      <c r="T24" s="364"/>
      <c r="U24" s="365"/>
      <c r="V24" s="364"/>
      <c r="W24" s="365"/>
      <c r="X24" s="364"/>
      <c r="Y24" s="365"/>
      <c r="Z24" s="364"/>
      <c r="AA24" s="366">
        <f t="shared" si="0"/>
        <v>0</v>
      </c>
      <c r="AB24" s="362">
        <f t="shared" si="1"/>
        <v>0</v>
      </c>
    </row>
    <row r="25" spans="1:28" s="119" customFormat="1" ht="18" customHeight="1" outlineLevel="1">
      <c r="A25" s="319"/>
      <c r="B25" s="196" t="s">
        <v>269</v>
      </c>
      <c r="C25" s="320"/>
      <c r="D25" s="363"/>
      <c r="E25" s="322"/>
      <c r="F25" s="364"/>
      <c r="G25" s="320"/>
      <c r="H25" s="364"/>
      <c r="I25" s="320"/>
      <c r="J25" s="363"/>
      <c r="K25" s="322"/>
      <c r="L25" s="363"/>
      <c r="M25" s="322"/>
      <c r="N25" s="364"/>
      <c r="O25" s="320"/>
      <c r="P25" s="363"/>
      <c r="Q25" s="322"/>
      <c r="R25" s="363"/>
      <c r="S25" s="322"/>
      <c r="T25" s="364"/>
      <c r="U25" s="365"/>
      <c r="V25" s="364"/>
      <c r="W25" s="365"/>
      <c r="X25" s="364"/>
      <c r="Y25" s="365"/>
      <c r="Z25" s="364"/>
      <c r="AA25" s="366">
        <f t="shared" si="0"/>
        <v>0</v>
      </c>
      <c r="AB25" s="362">
        <f t="shared" si="1"/>
        <v>0</v>
      </c>
    </row>
    <row r="26" spans="1:28" s="119" customFormat="1" ht="18" customHeight="1" outlineLevel="1">
      <c r="A26" s="319"/>
      <c r="B26" s="196" t="s">
        <v>96</v>
      </c>
      <c r="C26" s="320"/>
      <c r="D26" s="363"/>
      <c r="E26" s="322"/>
      <c r="F26" s="364"/>
      <c r="G26" s="320"/>
      <c r="H26" s="364"/>
      <c r="I26" s="320"/>
      <c r="J26" s="363"/>
      <c r="K26" s="322"/>
      <c r="L26" s="363"/>
      <c r="M26" s="322"/>
      <c r="N26" s="364"/>
      <c r="O26" s="320"/>
      <c r="P26" s="363"/>
      <c r="Q26" s="322"/>
      <c r="R26" s="363"/>
      <c r="S26" s="322"/>
      <c r="T26" s="364"/>
      <c r="U26" s="365"/>
      <c r="V26" s="364"/>
      <c r="W26" s="365"/>
      <c r="X26" s="364"/>
      <c r="Y26" s="365"/>
      <c r="Z26" s="364"/>
      <c r="AA26" s="366">
        <f t="shared" si="0"/>
        <v>0</v>
      </c>
      <c r="AB26" s="362">
        <f t="shared" si="1"/>
        <v>0</v>
      </c>
    </row>
    <row r="27" spans="1:28" s="119" customFormat="1" ht="18" customHeight="1" outlineLevel="1">
      <c r="A27" s="319"/>
      <c r="B27" s="196" t="s">
        <v>270</v>
      </c>
      <c r="C27" s="320"/>
      <c r="D27" s="363"/>
      <c r="E27" s="322"/>
      <c r="F27" s="364"/>
      <c r="G27" s="320"/>
      <c r="H27" s="364"/>
      <c r="I27" s="320"/>
      <c r="J27" s="363"/>
      <c r="K27" s="322"/>
      <c r="L27" s="363"/>
      <c r="M27" s="322"/>
      <c r="N27" s="364"/>
      <c r="O27" s="320"/>
      <c r="P27" s="363"/>
      <c r="Q27" s="322"/>
      <c r="R27" s="363"/>
      <c r="S27" s="322"/>
      <c r="T27" s="364"/>
      <c r="U27" s="365"/>
      <c r="V27" s="364"/>
      <c r="W27" s="365"/>
      <c r="X27" s="364"/>
      <c r="Y27" s="365"/>
      <c r="Z27" s="364"/>
      <c r="AA27" s="366">
        <f t="shared" si="0"/>
        <v>0</v>
      </c>
      <c r="AB27" s="362">
        <f t="shared" si="1"/>
        <v>0</v>
      </c>
    </row>
    <row r="28" spans="1:28" s="119" customFormat="1" ht="18" customHeight="1" outlineLevel="1">
      <c r="A28" s="319"/>
      <c r="B28" s="196" t="s">
        <v>99</v>
      </c>
      <c r="C28" s="320"/>
      <c r="D28" s="363"/>
      <c r="E28" s="322"/>
      <c r="F28" s="364"/>
      <c r="G28" s="320"/>
      <c r="H28" s="364"/>
      <c r="I28" s="320"/>
      <c r="J28" s="363"/>
      <c r="K28" s="322"/>
      <c r="L28" s="363"/>
      <c r="M28" s="322"/>
      <c r="N28" s="364"/>
      <c r="O28" s="320"/>
      <c r="P28" s="363"/>
      <c r="Q28" s="322"/>
      <c r="R28" s="363"/>
      <c r="S28" s="322"/>
      <c r="T28" s="364"/>
      <c r="U28" s="365"/>
      <c r="V28" s="364"/>
      <c r="W28" s="365"/>
      <c r="X28" s="364"/>
      <c r="Y28" s="365"/>
      <c r="Z28" s="364"/>
      <c r="AA28" s="366">
        <f t="shared" si="0"/>
        <v>0</v>
      </c>
      <c r="AB28" s="362">
        <f t="shared" si="1"/>
        <v>0</v>
      </c>
    </row>
    <row r="29" spans="1:28" ht="18" customHeight="1" outlineLevel="1">
      <c r="A29" s="12"/>
      <c r="B29" s="37"/>
      <c r="C29" s="309"/>
      <c r="D29" s="21"/>
      <c r="E29" s="310"/>
      <c r="F29" s="313"/>
      <c r="G29" s="309"/>
      <c r="H29" s="313"/>
      <c r="I29" s="309"/>
      <c r="J29" s="21"/>
      <c r="K29" s="310"/>
      <c r="L29" s="21"/>
      <c r="M29" s="310"/>
      <c r="N29" s="313"/>
      <c r="O29" s="309"/>
      <c r="P29" s="21"/>
      <c r="Q29" s="310"/>
      <c r="R29" s="21"/>
      <c r="S29" s="310"/>
      <c r="T29" s="313"/>
      <c r="U29" s="310"/>
      <c r="V29" s="313"/>
      <c r="W29" s="310"/>
      <c r="X29" s="313"/>
      <c r="Y29" s="310"/>
      <c r="Z29" s="313"/>
      <c r="AA29" s="316"/>
      <c r="AB29" s="316"/>
    </row>
    <row r="30" spans="1:28" ht="24.6" customHeight="1" outlineLevel="1">
      <c r="A30" s="12"/>
      <c r="B30" s="317"/>
      <c r="C30" s="309"/>
      <c r="D30" s="21"/>
      <c r="E30" s="310"/>
      <c r="F30" s="313"/>
      <c r="G30" s="309"/>
      <c r="H30" s="313"/>
      <c r="I30" s="309"/>
      <c r="J30" s="21"/>
      <c r="K30" s="310"/>
      <c r="L30" s="21"/>
      <c r="M30" s="310"/>
      <c r="N30" s="313"/>
      <c r="O30" s="309"/>
      <c r="P30" s="21"/>
      <c r="Q30" s="310"/>
      <c r="R30" s="21"/>
      <c r="S30" s="310"/>
      <c r="T30" s="313"/>
      <c r="U30" s="310"/>
      <c r="V30" s="313"/>
      <c r="W30" s="310"/>
      <c r="X30" s="313"/>
      <c r="Y30" s="310"/>
      <c r="Z30" s="313"/>
      <c r="AA30" s="305"/>
      <c r="AB30" s="305"/>
    </row>
    <row r="31" spans="1:28" ht="24.6" customHeight="1" outlineLevel="1">
      <c r="A31" s="12"/>
      <c r="B31" s="464" t="s">
        <v>102</v>
      </c>
      <c r="C31" s="309"/>
      <c r="D31" s="21"/>
      <c r="E31" s="310"/>
      <c r="F31" s="313"/>
      <c r="G31" s="309"/>
      <c r="H31" s="313"/>
      <c r="I31" s="309"/>
      <c r="J31" s="21"/>
      <c r="K31" s="310"/>
      <c r="L31" s="21"/>
      <c r="M31" s="310"/>
      <c r="N31" s="313"/>
      <c r="O31" s="309"/>
      <c r="P31" s="21"/>
      <c r="Q31" s="310"/>
      <c r="R31" s="21"/>
      <c r="S31" s="310"/>
      <c r="T31" s="313"/>
      <c r="U31" s="310"/>
      <c r="V31" s="313"/>
      <c r="W31" s="310"/>
      <c r="X31" s="313"/>
      <c r="Y31" s="310"/>
      <c r="Z31" s="313"/>
      <c r="AA31" s="305"/>
      <c r="AB31" s="305"/>
    </row>
    <row r="32" spans="1:28" ht="37.5" customHeight="1">
      <c r="A32" s="12"/>
      <c r="B32" s="318" t="s">
        <v>103</v>
      </c>
      <c r="C32" s="309"/>
      <c r="D32" s="21"/>
      <c r="E32" s="310"/>
      <c r="F32" s="313"/>
      <c r="G32" s="309"/>
      <c r="H32" s="313"/>
      <c r="I32" s="309"/>
      <c r="J32" s="21"/>
      <c r="K32" s="310"/>
      <c r="L32" s="21"/>
      <c r="M32" s="310"/>
      <c r="N32" s="313"/>
      <c r="O32" s="309"/>
      <c r="P32" s="21"/>
      <c r="Q32" s="310"/>
      <c r="R32" s="21"/>
      <c r="S32" s="310"/>
      <c r="T32" s="313"/>
      <c r="U32" s="310"/>
      <c r="V32" s="313"/>
      <c r="W32" s="310"/>
      <c r="X32" s="313"/>
      <c r="Y32" s="310"/>
      <c r="Z32" s="313"/>
      <c r="AA32" s="305"/>
      <c r="AB32" s="305"/>
    </row>
    <row r="33" spans="1:28" ht="48" customHeight="1" outlineLevel="1">
      <c r="A33" s="12"/>
      <c r="B33" s="60" t="s">
        <v>41</v>
      </c>
      <c r="C33" s="309"/>
      <c r="D33" s="21"/>
      <c r="E33" s="310"/>
      <c r="F33" s="313"/>
      <c r="G33" s="309"/>
      <c r="H33" s="313"/>
      <c r="I33" s="309"/>
      <c r="J33" s="21"/>
      <c r="K33" s="310"/>
      <c r="L33" s="21"/>
      <c r="M33" s="310"/>
      <c r="N33" s="313"/>
      <c r="O33" s="309"/>
      <c r="P33" s="21"/>
      <c r="Q33" s="310"/>
      <c r="R33" s="21"/>
      <c r="S33" s="310"/>
      <c r="T33" s="313"/>
      <c r="U33" s="310"/>
      <c r="V33" s="313"/>
      <c r="W33" s="310"/>
      <c r="X33" s="313"/>
      <c r="Y33" s="310"/>
      <c r="Z33" s="313"/>
      <c r="AA33" s="305"/>
      <c r="AB33" s="305"/>
    </row>
    <row r="34" spans="1:28" s="119" customFormat="1" ht="19.899999999999999" customHeight="1" outlineLevel="1">
      <c r="A34" s="319"/>
      <c r="B34" s="59" t="s">
        <v>107</v>
      </c>
      <c r="C34" s="320"/>
      <c r="D34" s="321"/>
      <c r="E34" s="322"/>
      <c r="F34" s="323"/>
      <c r="G34" s="320"/>
      <c r="H34" s="323"/>
      <c r="I34" s="320"/>
      <c r="J34" s="321"/>
      <c r="K34" s="322"/>
      <c r="L34" s="321"/>
      <c r="M34" s="322"/>
      <c r="N34" s="323"/>
      <c r="O34" s="320"/>
      <c r="P34" s="321"/>
      <c r="Q34" s="322"/>
      <c r="R34" s="321"/>
      <c r="S34" s="322"/>
      <c r="T34" s="323"/>
      <c r="U34" s="322"/>
      <c r="V34" s="323"/>
      <c r="W34" s="322"/>
      <c r="X34" s="323"/>
      <c r="Y34" s="322"/>
      <c r="Z34" s="323"/>
      <c r="AA34" s="305"/>
      <c r="AB34" s="305"/>
    </row>
    <row r="35" spans="1:28" s="119" customFormat="1" ht="18.75" customHeight="1" outlineLevel="1">
      <c r="A35" s="319"/>
      <c r="B35" s="205" t="s">
        <v>271</v>
      </c>
      <c r="C35" s="320"/>
      <c r="D35" s="359"/>
      <c r="E35" s="322"/>
      <c r="F35" s="360"/>
      <c r="G35" s="320"/>
      <c r="H35" s="360"/>
      <c r="I35" s="320"/>
      <c r="J35" s="359"/>
      <c r="K35" s="322"/>
      <c r="L35" s="359"/>
      <c r="M35" s="322"/>
      <c r="N35" s="360"/>
      <c r="O35" s="320"/>
      <c r="P35" s="359"/>
      <c r="Q35" s="322"/>
      <c r="R35" s="359"/>
      <c r="S35" s="322"/>
      <c r="T35" s="360"/>
      <c r="U35" s="361"/>
      <c r="V35" s="360"/>
      <c r="W35" s="361"/>
      <c r="X35" s="360"/>
      <c r="Y35" s="361"/>
      <c r="Z35" s="360"/>
      <c r="AA35" s="362">
        <f t="shared" si="0"/>
        <v>0</v>
      </c>
      <c r="AB35" s="362">
        <f t="shared" si="1"/>
        <v>0</v>
      </c>
    </row>
    <row r="36" spans="1:28" s="119" customFormat="1" ht="18.75" customHeight="1" outlineLevel="1">
      <c r="A36" s="319"/>
      <c r="B36" s="206" t="s">
        <v>109</v>
      </c>
      <c r="C36" s="320"/>
      <c r="D36" s="363"/>
      <c r="E36" s="322"/>
      <c r="F36" s="364"/>
      <c r="G36" s="320"/>
      <c r="H36" s="364"/>
      <c r="I36" s="320"/>
      <c r="J36" s="363"/>
      <c r="K36" s="322"/>
      <c r="L36" s="363"/>
      <c r="M36" s="322"/>
      <c r="N36" s="364"/>
      <c r="O36" s="320"/>
      <c r="P36" s="363"/>
      <c r="Q36" s="322"/>
      <c r="R36" s="363"/>
      <c r="S36" s="322"/>
      <c r="T36" s="364"/>
      <c r="U36" s="365"/>
      <c r="V36" s="364"/>
      <c r="W36" s="365"/>
      <c r="X36" s="364"/>
      <c r="Y36" s="365"/>
      <c r="Z36" s="364"/>
      <c r="AA36" s="366">
        <f t="shared" si="0"/>
        <v>0</v>
      </c>
      <c r="AB36" s="362">
        <f t="shared" si="1"/>
        <v>0</v>
      </c>
    </row>
    <row r="37" spans="1:28" s="119" customFormat="1" ht="18.75" customHeight="1" outlineLevel="1">
      <c r="A37" s="319"/>
      <c r="B37" s="206" t="s">
        <v>111</v>
      </c>
      <c r="C37" s="320"/>
      <c r="D37" s="363"/>
      <c r="E37" s="322"/>
      <c r="F37" s="364"/>
      <c r="G37" s="320"/>
      <c r="H37" s="364"/>
      <c r="I37" s="320"/>
      <c r="J37" s="363"/>
      <c r="K37" s="322"/>
      <c r="L37" s="363"/>
      <c r="M37" s="322"/>
      <c r="N37" s="364"/>
      <c r="O37" s="320"/>
      <c r="P37" s="363"/>
      <c r="Q37" s="322"/>
      <c r="R37" s="363"/>
      <c r="S37" s="322"/>
      <c r="T37" s="364"/>
      <c r="U37" s="365"/>
      <c r="V37" s="364"/>
      <c r="W37" s="365"/>
      <c r="X37" s="364"/>
      <c r="Y37" s="365"/>
      <c r="Z37" s="364"/>
      <c r="AA37" s="366">
        <f t="shared" si="0"/>
        <v>0</v>
      </c>
      <c r="AB37" s="362">
        <f t="shared" si="1"/>
        <v>0</v>
      </c>
    </row>
    <row r="38" spans="1:28" s="119" customFormat="1" ht="18.75" customHeight="1" outlineLevel="1">
      <c r="A38" s="319"/>
      <c r="B38" s="206" t="s">
        <v>112</v>
      </c>
      <c r="C38" s="320"/>
      <c r="D38" s="363"/>
      <c r="E38" s="322"/>
      <c r="F38" s="364"/>
      <c r="G38" s="320"/>
      <c r="H38" s="364"/>
      <c r="I38" s="320"/>
      <c r="J38" s="363"/>
      <c r="K38" s="322"/>
      <c r="L38" s="363"/>
      <c r="M38" s="322"/>
      <c r="N38" s="364"/>
      <c r="O38" s="320"/>
      <c r="P38" s="363"/>
      <c r="Q38" s="322"/>
      <c r="R38" s="363"/>
      <c r="S38" s="322"/>
      <c r="T38" s="364"/>
      <c r="U38" s="365"/>
      <c r="V38" s="364"/>
      <c r="W38" s="365"/>
      <c r="X38" s="364"/>
      <c r="Y38" s="365"/>
      <c r="Z38" s="364"/>
      <c r="AA38" s="366">
        <f t="shared" si="0"/>
        <v>0</v>
      </c>
      <c r="AB38" s="362">
        <f t="shared" si="1"/>
        <v>0</v>
      </c>
    </row>
    <row r="39" spans="1:28" s="119" customFormat="1" ht="18.75" customHeight="1" outlineLevel="1">
      <c r="A39" s="319"/>
      <c r="B39" s="206" t="s">
        <v>272</v>
      </c>
      <c r="C39" s="320"/>
      <c r="D39" s="363"/>
      <c r="E39" s="322"/>
      <c r="F39" s="364"/>
      <c r="G39" s="320"/>
      <c r="H39" s="364"/>
      <c r="I39" s="320"/>
      <c r="J39" s="363"/>
      <c r="K39" s="322"/>
      <c r="L39" s="363"/>
      <c r="M39" s="322"/>
      <c r="N39" s="364"/>
      <c r="O39" s="320"/>
      <c r="P39" s="363"/>
      <c r="Q39" s="322"/>
      <c r="R39" s="363"/>
      <c r="S39" s="322"/>
      <c r="T39" s="364"/>
      <c r="U39" s="365"/>
      <c r="V39" s="364"/>
      <c r="W39" s="365"/>
      <c r="X39" s="364"/>
      <c r="Y39" s="365"/>
      <c r="Z39" s="364"/>
      <c r="AA39" s="366">
        <f t="shared" si="0"/>
        <v>0</v>
      </c>
      <c r="AB39" s="362">
        <f t="shared" si="1"/>
        <v>0</v>
      </c>
    </row>
    <row r="40" spans="1:28" s="119" customFormat="1" ht="18.75" customHeight="1" outlineLevel="1">
      <c r="A40" s="319"/>
      <c r="B40" s="206" t="s">
        <v>273</v>
      </c>
      <c r="C40" s="320"/>
      <c r="D40" s="363"/>
      <c r="E40" s="322"/>
      <c r="F40" s="364"/>
      <c r="G40" s="320"/>
      <c r="H40" s="364"/>
      <c r="I40" s="320"/>
      <c r="J40" s="363"/>
      <c r="K40" s="322"/>
      <c r="L40" s="363"/>
      <c r="M40" s="322"/>
      <c r="N40" s="364"/>
      <c r="O40" s="320"/>
      <c r="P40" s="363"/>
      <c r="Q40" s="322"/>
      <c r="R40" s="363"/>
      <c r="S40" s="322"/>
      <c r="T40" s="364"/>
      <c r="U40" s="365"/>
      <c r="V40" s="364"/>
      <c r="W40" s="365"/>
      <c r="X40" s="364"/>
      <c r="Y40" s="365"/>
      <c r="Z40" s="364"/>
      <c r="AA40" s="366">
        <f t="shared" si="0"/>
        <v>0</v>
      </c>
      <c r="AB40" s="362">
        <f t="shared" si="1"/>
        <v>0</v>
      </c>
    </row>
    <row r="41" spans="1:28" s="119" customFormat="1" ht="18.75" customHeight="1" outlineLevel="1">
      <c r="A41" s="319"/>
      <c r="B41" s="206" t="s">
        <v>117</v>
      </c>
      <c r="C41" s="320"/>
      <c r="D41" s="363"/>
      <c r="E41" s="322"/>
      <c r="F41" s="364"/>
      <c r="G41" s="320"/>
      <c r="H41" s="364"/>
      <c r="I41" s="320"/>
      <c r="J41" s="363"/>
      <c r="K41" s="322"/>
      <c r="L41" s="363"/>
      <c r="M41" s="322"/>
      <c r="N41" s="364"/>
      <c r="O41" s="320"/>
      <c r="P41" s="363"/>
      <c r="Q41" s="322"/>
      <c r="R41" s="363"/>
      <c r="S41" s="322"/>
      <c r="T41" s="364"/>
      <c r="U41" s="365"/>
      <c r="V41" s="364"/>
      <c r="W41" s="365"/>
      <c r="X41" s="364"/>
      <c r="Y41" s="365"/>
      <c r="Z41" s="364"/>
      <c r="AA41" s="366">
        <f t="shared" si="0"/>
        <v>0</v>
      </c>
      <c r="AB41" s="362">
        <f t="shared" si="1"/>
        <v>0</v>
      </c>
    </row>
    <row r="42" spans="1:28" s="119" customFormat="1" ht="18.75" customHeight="1" outlineLevel="1">
      <c r="A42" s="319"/>
      <c r="B42" s="206" t="s">
        <v>274</v>
      </c>
      <c r="C42" s="320"/>
      <c r="D42" s="363"/>
      <c r="E42" s="322"/>
      <c r="F42" s="364"/>
      <c r="G42" s="320"/>
      <c r="H42" s="364"/>
      <c r="I42" s="320"/>
      <c r="J42" s="363"/>
      <c r="K42" s="322"/>
      <c r="L42" s="363"/>
      <c r="M42" s="322"/>
      <c r="N42" s="364"/>
      <c r="O42" s="320"/>
      <c r="P42" s="363"/>
      <c r="Q42" s="322"/>
      <c r="R42" s="363"/>
      <c r="S42" s="322"/>
      <c r="T42" s="364"/>
      <c r="U42" s="365"/>
      <c r="V42" s="364"/>
      <c r="W42" s="365"/>
      <c r="X42" s="364"/>
      <c r="Y42" s="365"/>
      <c r="Z42" s="364"/>
      <c r="AA42" s="366">
        <f t="shared" si="0"/>
        <v>0</v>
      </c>
      <c r="AB42" s="362">
        <f t="shared" si="1"/>
        <v>0</v>
      </c>
    </row>
    <row r="43" spans="1:28" s="119" customFormat="1" ht="18.75" customHeight="1" outlineLevel="1">
      <c r="A43" s="319"/>
      <c r="B43" s="206" t="s">
        <v>99</v>
      </c>
      <c r="C43" s="320"/>
      <c r="D43" s="363"/>
      <c r="E43" s="322"/>
      <c r="F43" s="364"/>
      <c r="G43" s="320"/>
      <c r="H43" s="364"/>
      <c r="I43" s="320"/>
      <c r="J43" s="363"/>
      <c r="K43" s="322"/>
      <c r="L43" s="363"/>
      <c r="M43" s="322"/>
      <c r="N43" s="364"/>
      <c r="O43" s="320"/>
      <c r="P43" s="363"/>
      <c r="Q43" s="322"/>
      <c r="R43" s="363"/>
      <c r="S43" s="322"/>
      <c r="T43" s="364"/>
      <c r="U43" s="365"/>
      <c r="V43" s="364"/>
      <c r="W43" s="365"/>
      <c r="X43" s="364"/>
      <c r="Y43" s="365"/>
      <c r="Z43" s="364"/>
      <c r="AA43" s="366">
        <f t="shared" si="0"/>
        <v>0</v>
      </c>
      <c r="AB43" s="362">
        <f t="shared" si="1"/>
        <v>0</v>
      </c>
    </row>
    <row r="44" spans="1:28" ht="18.75" customHeight="1" outlineLevel="1">
      <c r="A44" s="12"/>
      <c r="B44" s="324"/>
      <c r="C44" s="309"/>
      <c r="D44" s="21"/>
      <c r="E44" s="310"/>
      <c r="F44" s="313"/>
      <c r="G44" s="309"/>
      <c r="H44" s="313"/>
      <c r="I44" s="309"/>
      <c r="J44" s="21"/>
      <c r="K44" s="310"/>
      <c r="L44" s="21"/>
      <c r="M44" s="310"/>
      <c r="N44" s="313"/>
      <c r="O44" s="309"/>
      <c r="P44" s="21"/>
      <c r="Q44" s="310"/>
      <c r="R44" s="21"/>
      <c r="S44" s="310"/>
      <c r="T44" s="313"/>
      <c r="U44" s="310"/>
      <c r="V44" s="313"/>
      <c r="W44" s="310"/>
      <c r="X44" s="313"/>
      <c r="Y44" s="310"/>
      <c r="Z44" s="313"/>
      <c r="AA44" s="316"/>
      <c r="AB44" s="316"/>
    </row>
    <row r="45" spans="1:28" s="119" customFormat="1" ht="19.899999999999999" customHeight="1" outlineLevel="1">
      <c r="A45" s="319"/>
      <c r="B45" s="59" t="s">
        <v>123</v>
      </c>
      <c r="C45" s="320"/>
      <c r="D45" s="321"/>
      <c r="E45" s="322"/>
      <c r="F45" s="323"/>
      <c r="G45" s="320"/>
      <c r="H45" s="323"/>
      <c r="I45" s="320"/>
      <c r="J45" s="321"/>
      <c r="K45" s="322"/>
      <c r="L45" s="321"/>
      <c r="M45" s="322"/>
      <c r="N45" s="323"/>
      <c r="O45" s="320"/>
      <c r="P45" s="321"/>
      <c r="Q45" s="322"/>
      <c r="R45" s="321"/>
      <c r="S45" s="322"/>
      <c r="T45" s="323"/>
      <c r="U45" s="322"/>
      <c r="V45" s="323"/>
      <c r="W45" s="322"/>
      <c r="X45" s="323"/>
      <c r="Y45" s="322"/>
      <c r="Z45" s="323"/>
      <c r="AA45" s="305"/>
      <c r="AB45" s="305"/>
    </row>
    <row r="46" spans="1:28" s="119" customFormat="1" ht="18.75" customHeight="1" outlineLevel="1">
      <c r="A46" s="319"/>
      <c r="B46" s="205" t="s">
        <v>275</v>
      </c>
      <c r="C46" s="320"/>
      <c r="D46" s="368"/>
      <c r="E46" s="322"/>
      <c r="F46" s="367"/>
      <c r="G46" s="320"/>
      <c r="H46" s="367"/>
      <c r="I46" s="320"/>
      <c r="J46" s="368"/>
      <c r="K46" s="322"/>
      <c r="L46" s="368"/>
      <c r="M46" s="322"/>
      <c r="N46" s="367"/>
      <c r="O46" s="320"/>
      <c r="P46" s="368"/>
      <c r="Q46" s="322"/>
      <c r="R46" s="368"/>
      <c r="S46" s="322"/>
      <c r="T46" s="367"/>
      <c r="U46" s="361"/>
      <c r="V46" s="367"/>
      <c r="W46" s="361"/>
      <c r="X46" s="367"/>
      <c r="Y46" s="361"/>
      <c r="Z46" s="367"/>
      <c r="AA46" s="362">
        <f t="shared" si="0"/>
        <v>0</v>
      </c>
      <c r="AB46" s="362">
        <f t="shared" si="1"/>
        <v>0</v>
      </c>
    </row>
    <row r="47" spans="1:28" s="119" customFormat="1" ht="18.75" customHeight="1" outlineLevel="1">
      <c r="A47" s="319"/>
      <c r="B47" s="206" t="s">
        <v>125</v>
      </c>
      <c r="C47" s="320"/>
      <c r="D47" s="363"/>
      <c r="E47" s="322"/>
      <c r="F47" s="364"/>
      <c r="G47" s="320"/>
      <c r="H47" s="364"/>
      <c r="I47" s="320"/>
      <c r="J47" s="363"/>
      <c r="K47" s="322"/>
      <c r="L47" s="363"/>
      <c r="M47" s="322"/>
      <c r="N47" s="364"/>
      <c r="O47" s="320"/>
      <c r="P47" s="363"/>
      <c r="Q47" s="322"/>
      <c r="R47" s="363"/>
      <c r="S47" s="322"/>
      <c r="T47" s="364"/>
      <c r="U47" s="365"/>
      <c r="V47" s="364"/>
      <c r="W47" s="365"/>
      <c r="X47" s="364"/>
      <c r="Y47" s="365"/>
      <c r="Z47" s="364"/>
      <c r="AA47" s="366">
        <f t="shared" si="0"/>
        <v>0</v>
      </c>
      <c r="AB47" s="362">
        <f t="shared" si="1"/>
        <v>0</v>
      </c>
    </row>
    <row r="48" spans="1:28" s="119" customFormat="1" ht="18.75" customHeight="1" outlineLevel="1">
      <c r="A48" s="319"/>
      <c r="B48" s="206" t="s">
        <v>276</v>
      </c>
      <c r="C48" s="320"/>
      <c r="D48" s="363"/>
      <c r="E48" s="322"/>
      <c r="F48" s="364"/>
      <c r="G48" s="320"/>
      <c r="H48" s="364"/>
      <c r="I48" s="320"/>
      <c r="J48" s="363"/>
      <c r="K48" s="322"/>
      <c r="L48" s="363"/>
      <c r="M48" s="322"/>
      <c r="N48" s="364"/>
      <c r="O48" s="320"/>
      <c r="P48" s="363"/>
      <c r="Q48" s="322"/>
      <c r="R48" s="363"/>
      <c r="S48" s="322"/>
      <c r="T48" s="364"/>
      <c r="U48" s="365"/>
      <c r="V48" s="364"/>
      <c r="W48" s="365"/>
      <c r="X48" s="364"/>
      <c r="Y48" s="365"/>
      <c r="Z48" s="364"/>
      <c r="AA48" s="366">
        <f t="shared" si="0"/>
        <v>0</v>
      </c>
      <c r="AB48" s="362">
        <f t="shared" si="1"/>
        <v>0</v>
      </c>
    </row>
    <row r="49" spans="1:28" s="119" customFormat="1" ht="18.75" customHeight="1" outlineLevel="1">
      <c r="A49" s="319"/>
      <c r="B49" s="206" t="s">
        <v>277</v>
      </c>
      <c r="C49" s="320"/>
      <c r="D49" s="363"/>
      <c r="E49" s="322"/>
      <c r="F49" s="364"/>
      <c r="G49" s="320"/>
      <c r="H49" s="364"/>
      <c r="I49" s="320"/>
      <c r="J49" s="363"/>
      <c r="K49" s="322"/>
      <c r="L49" s="363"/>
      <c r="M49" s="322"/>
      <c r="N49" s="364"/>
      <c r="O49" s="320"/>
      <c r="P49" s="363"/>
      <c r="Q49" s="322"/>
      <c r="R49" s="363"/>
      <c r="S49" s="322"/>
      <c r="T49" s="364"/>
      <c r="U49" s="365"/>
      <c r="V49" s="364"/>
      <c r="W49" s="365"/>
      <c r="X49" s="364"/>
      <c r="Y49" s="365"/>
      <c r="Z49" s="364"/>
      <c r="AA49" s="366">
        <f t="shared" si="0"/>
        <v>0</v>
      </c>
      <c r="AB49" s="362">
        <f t="shared" si="1"/>
        <v>0</v>
      </c>
    </row>
    <row r="50" spans="1:28" s="119" customFormat="1" ht="18.75" customHeight="1" outlineLevel="1">
      <c r="A50" s="319"/>
      <c r="B50" s="206" t="s">
        <v>278</v>
      </c>
      <c r="C50" s="320"/>
      <c r="D50" s="363"/>
      <c r="E50" s="322"/>
      <c r="F50" s="364"/>
      <c r="G50" s="320"/>
      <c r="H50" s="364"/>
      <c r="I50" s="320"/>
      <c r="J50" s="363"/>
      <c r="K50" s="322"/>
      <c r="L50" s="363"/>
      <c r="M50" s="322"/>
      <c r="N50" s="364"/>
      <c r="O50" s="320"/>
      <c r="P50" s="363"/>
      <c r="Q50" s="322"/>
      <c r="R50" s="363"/>
      <c r="S50" s="322"/>
      <c r="T50" s="364"/>
      <c r="U50" s="365"/>
      <c r="V50" s="364"/>
      <c r="W50" s="365"/>
      <c r="X50" s="364"/>
      <c r="Y50" s="365"/>
      <c r="Z50" s="364"/>
      <c r="AA50" s="366">
        <f t="shared" si="0"/>
        <v>0</v>
      </c>
      <c r="AB50" s="362">
        <f t="shared" si="1"/>
        <v>0</v>
      </c>
    </row>
    <row r="51" spans="1:28" s="119" customFormat="1" ht="18.75" customHeight="1" outlineLevel="1">
      <c r="A51" s="319"/>
      <c r="B51" s="206" t="s">
        <v>279</v>
      </c>
      <c r="C51" s="320"/>
      <c r="D51" s="363"/>
      <c r="E51" s="322"/>
      <c r="F51" s="364"/>
      <c r="G51" s="320"/>
      <c r="H51" s="364"/>
      <c r="I51" s="320"/>
      <c r="J51" s="363"/>
      <c r="K51" s="322"/>
      <c r="L51" s="363"/>
      <c r="M51" s="322"/>
      <c r="N51" s="364"/>
      <c r="O51" s="320"/>
      <c r="P51" s="363"/>
      <c r="Q51" s="322"/>
      <c r="R51" s="363"/>
      <c r="S51" s="322"/>
      <c r="T51" s="364"/>
      <c r="U51" s="365"/>
      <c r="V51" s="364"/>
      <c r="W51" s="365"/>
      <c r="X51" s="364"/>
      <c r="Y51" s="365"/>
      <c r="Z51" s="364"/>
      <c r="AA51" s="366">
        <f t="shared" si="0"/>
        <v>0</v>
      </c>
      <c r="AB51" s="362">
        <f t="shared" si="1"/>
        <v>0</v>
      </c>
    </row>
    <row r="52" spans="1:28" s="119" customFormat="1" ht="18.75" customHeight="1" outlineLevel="1">
      <c r="A52" s="319"/>
      <c r="B52" s="206" t="s">
        <v>280</v>
      </c>
      <c r="C52" s="320"/>
      <c r="D52" s="363"/>
      <c r="E52" s="322"/>
      <c r="F52" s="364"/>
      <c r="G52" s="320"/>
      <c r="H52" s="364"/>
      <c r="I52" s="320"/>
      <c r="J52" s="363"/>
      <c r="K52" s="322"/>
      <c r="L52" s="363"/>
      <c r="M52" s="322"/>
      <c r="N52" s="364"/>
      <c r="O52" s="320"/>
      <c r="P52" s="363"/>
      <c r="Q52" s="322"/>
      <c r="R52" s="363"/>
      <c r="S52" s="322"/>
      <c r="T52" s="364"/>
      <c r="U52" s="365"/>
      <c r="V52" s="364"/>
      <c r="W52" s="365"/>
      <c r="X52" s="364"/>
      <c r="Y52" s="365"/>
      <c r="Z52" s="364"/>
      <c r="AA52" s="366">
        <f t="shared" si="0"/>
        <v>0</v>
      </c>
      <c r="AB52" s="362">
        <f t="shared" si="1"/>
        <v>0</v>
      </c>
    </row>
    <row r="53" spans="1:28" s="119" customFormat="1" ht="18.75" customHeight="1" outlineLevel="1">
      <c r="A53" s="319"/>
      <c r="B53" s="209" t="s">
        <v>281</v>
      </c>
      <c r="C53" s="320"/>
      <c r="D53" s="363"/>
      <c r="E53" s="322"/>
      <c r="F53" s="364"/>
      <c r="G53" s="320"/>
      <c r="H53" s="364"/>
      <c r="I53" s="320"/>
      <c r="J53" s="363"/>
      <c r="K53" s="322"/>
      <c r="L53" s="363"/>
      <c r="M53" s="322"/>
      <c r="N53" s="364"/>
      <c r="O53" s="320"/>
      <c r="P53" s="363"/>
      <c r="Q53" s="322"/>
      <c r="R53" s="363"/>
      <c r="S53" s="322"/>
      <c r="T53" s="364"/>
      <c r="U53" s="365"/>
      <c r="V53" s="364"/>
      <c r="W53" s="365"/>
      <c r="X53" s="364"/>
      <c r="Y53" s="365"/>
      <c r="Z53" s="364"/>
      <c r="AA53" s="366">
        <f t="shared" si="0"/>
        <v>0</v>
      </c>
      <c r="AB53" s="362">
        <f t="shared" si="1"/>
        <v>0</v>
      </c>
    </row>
    <row r="54" spans="1:28" s="119" customFormat="1" ht="18.75" customHeight="1" outlineLevel="1">
      <c r="A54" s="319"/>
      <c r="B54" s="210" t="s">
        <v>282</v>
      </c>
      <c r="C54" s="320"/>
      <c r="D54" s="363"/>
      <c r="E54" s="322"/>
      <c r="F54" s="364"/>
      <c r="G54" s="320"/>
      <c r="H54" s="364"/>
      <c r="I54" s="320"/>
      <c r="J54" s="363"/>
      <c r="K54" s="322"/>
      <c r="L54" s="363"/>
      <c r="M54" s="322"/>
      <c r="N54" s="364"/>
      <c r="O54" s="320"/>
      <c r="P54" s="363"/>
      <c r="Q54" s="322"/>
      <c r="R54" s="363"/>
      <c r="S54" s="322"/>
      <c r="T54" s="364"/>
      <c r="U54" s="365"/>
      <c r="V54" s="364"/>
      <c r="W54" s="365"/>
      <c r="X54" s="364"/>
      <c r="Y54" s="365"/>
      <c r="Z54" s="364"/>
      <c r="AA54" s="366">
        <f t="shared" si="0"/>
        <v>0</v>
      </c>
      <c r="AB54" s="362">
        <f t="shared" si="1"/>
        <v>0</v>
      </c>
    </row>
    <row r="55" spans="1:28" s="119" customFormat="1" ht="18.75" customHeight="1" outlineLevel="1">
      <c r="A55" s="319"/>
      <c r="B55" s="206" t="s">
        <v>99</v>
      </c>
      <c r="C55" s="320"/>
      <c r="D55" s="363"/>
      <c r="E55" s="322"/>
      <c r="F55" s="364"/>
      <c r="G55" s="320"/>
      <c r="H55" s="364"/>
      <c r="I55" s="320"/>
      <c r="J55" s="363"/>
      <c r="K55" s="322"/>
      <c r="L55" s="363"/>
      <c r="M55" s="322"/>
      <c r="N55" s="364"/>
      <c r="O55" s="320"/>
      <c r="P55" s="363"/>
      <c r="Q55" s="322"/>
      <c r="R55" s="363"/>
      <c r="S55" s="322"/>
      <c r="T55" s="364"/>
      <c r="U55" s="365"/>
      <c r="V55" s="364"/>
      <c r="W55" s="365"/>
      <c r="X55" s="364"/>
      <c r="Y55" s="365"/>
      <c r="Z55" s="364"/>
      <c r="AA55" s="366">
        <f t="shared" si="0"/>
        <v>0</v>
      </c>
      <c r="AB55" s="366">
        <f t="shared" si="1"/>
        <v>0</v>
      </c>
    </row>
    <row r="56" spans="1:28" ht="18.75" customHeight="1" outlineLevel="1">
      <c r="A56" s="12"/>
      <c r="B56" s="324"/>
      <c r="C56" s="309"/>
      <c r="D56" s="21"/>
      <c r="E56" s="310"/>
      <c r="F56" s="313"/>
      <c r="G56" s="309"/>
      <c r="H56" s="313"/>
      <c r="I56" s="309"/>
      <c r="J56" s="21"/>
      <c r="K56" s="310"/>
      <c r="L56" s="21"/>
      <c r="M56" s="310"/>
      <c r="N56" s="313"/>
      <c r="O56" s="309"/>
      <c r="P56" s="21"/>
      <c r="Q56" s="310"/>
      <c r="R56" s="21"/>
      <c r="S56" s="310"/>
      <c r="T56" s="313"/>
      <c r="U56" s="310"/>
      <c r="V56" s="313"/>
      <c r="W56" s="310"/>
      <c r="X56" s="313"/>
      <c r="Y56" s="310"/>
      <c r="Z56" s="313"/>
      <c r="AA56" s="305"/>
      <c r="AB56" s="305"/>
    </row>
    <row r="57" spans="1:28" s="119" customFormat="1" ht="19.899999999999999" customHeight="1" outlineLevel="1">
      <c r="A57" s="319"/>
      <c r="B57" s="59" t="s">
        <v>134</v>
      </c>
      <c r="C57" s="320"/>
      <c r="D57" s="321"/>
      <c r="E57" s="322"/>
      <c r="F57" s="323"/>
      <c r="G57" s="320"/>
      <c r="H57" s="323"/>
      <c r="I57" s="320"/>
      <c r="J57" s="321"/>
      <c r="K57" s="322"/>
      <c r="L57" s="321"/>
      <c r="M57" s="322"/>
      <c r="N57" s="323"/>
      <c r="O57" s="320"/>
      <c r="P57" s="321"/>
      <c r="Q57" s="322"/>
      <c r="R57" s="321"/>
      <c r="S57" s="322"/>
      <c r="T57" s="323"/>
      <c r="U57" s="322"/>
      <c r="V57" s="323"/>
      <c r="W57" s="322"/>
      <c r="X57" s="323"/>
      <c r="Y57" s="322"/>
      <c r="Z57" s="323"/>
      <c r="AA57" s="305"/>
      <c r="AB57" s="305"/>
    </row>
    <row r="58" spans="1:28" s="119" customFormat="1" ht="18.75" customHeight="1" outlineLevel="1">
      <c r="A58" s="319"/>
      <c r="B58" s="205" t="s">
        <v>283</v>
      </c>
      <c r="C58" s="320"/>
      <c r="D58" s="368"/>
      <c r="E58" s="322"/>
      <c r="F58" s="367"/>
      <c r="G58" s="320"/>
      <c r="H58" s="367"/>
      <c r="I58" s="320"/>
      <c r="J58" s="368"/>
      <c r="K58" s="322"/>
      <c r="L58" s="368"/>
      <c r="M58" s="322"/>
      <c r="N58" s="367"/>
      <c r="O58" s="320"/>
      <c r="P58" s="368"/>
      <c r="Q58" s="322"/>
      <c r="R58" s="368"/>
      <c r="S58" s="322"/>
      <c r="T58" s="367"/>
      <c r="U58" s="361"/>
      <c r="V58" s="367"/>
      <c r="W58" s="361"/>
      <c r="X58" s="367"/>
      <c r="Y58" s="361"/>
      <c r="Z58" s="367"/>
      <c r="AA58" s="362">
        <f t="shared" si="0"/>
        <v>0</v>
      </c>
      <c r="AB58" s="362">
        <f t="shared" si="1"/>
        <v>0</v>
      </c>
    </row>
    <row r="59" spans="1:28" s="119" customFormat="1" ht="18.75" customHeight="1" outlineLevel="1">
      <c r="A59" s="319"/>
      <c r="B59" s="206" t="s">
        <v>284</v>
      </c>
      <c r="C59" s="320"/>
      <c r="D59" s="363"/>
      <c r="E59" s="322"/>
      <c r="F59" s="364"/>
      <c r="G59" s="320"/>
      <c r="H59" s="364"/>
      <c r="I59" s="320"/>
      <c r="J59" s="363"/>
      <c r="K59" s="322"/>
      <c r="L59" s="369"/>
      <c r="M59" s="322"/>
      <c r="N59" s="364"/>
      <c r="O59" s="320"/>
      <c r="P59" s="369"/>
      <c r="Q59" s="322"/>
      <c r="R59" s="363"/>
      <c r="S59" s="322"/>
      <c r="T59" s="364"/>
      <c r="U59" s="365"/>
      <c r="V59" s="364"/>
      <c r="W59" s="365"/>
      <c r="X59" s="364"/>
      <c r="Y59" s="365"/>
      <c r="Z59" s="364"/>
      <c r="AA59" s="366">
        <f t="shared" si="0"/>
        <v>0</v>
      </c>
      <c r="AB59" s="362">
        <f t="shared" si="1"/>
        <v>0</v>
      </c>
    </row>
    <row r="60" spans="1:28" s="119" customFormat="1" ht="18.75" customHeight="1" outlineLevel="1">
      <c r="A60" s="319"/>
      <c r="B60" s="206" t="s">
        <v>285</v>
      </c>
      <c r="C60" s="320"/>
      <c r="D60" s="363"/>
      <c r="E60" s="322"/>
      <c r="F60" s="364"/>
      <c r="G60" s="320"/>
      <c r="H60" s="364"/>
      <c r="I60" s="320"/>
      <c r="J60" s="363"/>
      <c r="K60" s="322"/>
      <c r="L60" s="363"/>
      <c r="M60" s="322"/>
      <c r="N60" s="364"/>
      <c r="O60" s="320"/>
      <c r="P60" s="363"/>
      <c r="Q60" s="322"/>
      <c r="R60" s="363"/>
      <c r="S60" s="322"/>
      <c r="T60" s="364"/>
      <c r="U60" s="365"/>
      <c r="V60" s="364"/>
      <c r="W60" s="365"/>
      <c r="X60" s="364"/>
      <c r="Y60" s="365"/>
      <c r="Z60" s="364"/>
      <c r="AA60" s="366">
        <f t="shared" si="0"/>
        <v>0</v>
      </c>
      <c r="AB60" s="362">
        <f t="shared" si="1"/>
        <v>0</v>
      </c>
    </row>
    <row r="61" spans="1:28" s="119" customFormat="1" ht="18.75" customHeight="1" outlineLevel="1">
      <c r="A61" s="319"/>
      <c r="B61" s="206" t="s">
        <v>138</v>
      </c>
      <c r="C61" s="320"/>
      <c r="D61" s="363"/>
      <c r="E61" s="322"/>
      <c r="F61" s="364"/>
      <c r="G61" s="320"/>
      <c r="H61" s="364"/>
      <c r="I61" s="320"/>
      <c r="J61" s="363"/>
      <c r="K61" s="322"/>
      <c r="L61" s="363"/>
      <c r="M61" s="322"/>
      <c r="N61" s="364"/>
      <c r="O61" s="320"/>
      <c r="P61" s="363"/>
      <c r="Q61" s="322"/>
      <c r="R61" s="363"/>
      <c r="S61" s="322"/>
      <c r="T61" s="364"/>
      <c r="U61" s="365"/>
      <c r="V61" s="364"/>
      <c r="W61" s="365"/>
      <c r="X61" s="364"/>
      <c r="Y61" s="365"/>
      <c r="Z61" s="364"/>
      <c r="AA61" s="366">
        <f t="shared" si="0"/>
        <v>0</v>
      </c>
      <c r="AB61" s="362">
        <f t="shared" si="1"/>
        <v>0</v>
      </c>
    </row>
    <row r="62" spans="1:28" s="119" customFormat="1" ht="18.75" customHeight="1" outlineLevel="1">
      <c r="A62" s="319"/>
      <c r="B62" s="370" t="s">
        <v>99</v>
      </c>
      <c r="C62" s="320"/>
      <c r="D62" s="371"/>
      <c r="E62" s="322"/>
      <c r="F62" s="372"/>
      <c r="G62" s="320"/>
      <c r="H62" s="372"/>
      <c r="I62" s="320"/>
      <c r="J62" s="371"/>
      <c r="K62" s="322"/>
      <c r="L62" s="371"/>
      <c r="M62" s="322"/>
      <c r="N62" s="372"/>
      <c r="O62" s="320"/>
      <c r="P62" s="371"/>
      <c r="Q62" s="322"/>
      <c r="R62" s="371"/>
      <c r="S62" s="322"/>
      <c r="T62" s="372"/>
      <c r="U62" s="373"/>
      <c r="V62" s="372"/>
      <c r="W62" s="373"/>
      <c r="X62" s="372"/>
      <c r="Y62" s="373"/>
      <c r="Z62" s="372"/>
      <c r="AA62" s="366">
        <f t="shared" si="0"/>
        <v>0</v>
      </c>
      <c r="AB62" s="362">
        <f t="shared" si="1"/>
        <v>0</v>
      </c>
    </row>
    <row r="63" spans="1:28" ht="18.75" customHeight="1" outlineLevel="1">
      <c r="A63" s="12"/>
      <c r="B63" s="324"/>
      <c r="C63" s="309"/>
      <c r="D63" s="21"/>
      <c r="E63" s="310"/>
      <c r="F63" s="313"/>
      <c r="G63" s="309"/>
      <c r="H63" s="313"/>
      <c r="I63" s="309"/>
      <c r="J63" s="21"/>
      <c r="K63" s="310"/>
      <c r="L63" s="21"/>
      <c r="M63" s="310"/>
      <c r="N63" s="313"/>
      <c r="O63" s="309"/>
      <c r="P63" s="21"/>
      <c r="Q63" s="310"/>
      <c r="R63" s="21"/>
      <c r="S63" s="310"/>
      <c r="T63" s="313"/>
      <c r="U63" s="310"/>
      <c r="V63" s="313"/>
      <c r="W63" s="310"/>
      <c r="X63" s="313"/>
      <c r="Y63" s="310"/>
      <c r="Z63" s="313"/>
      <c r="AA63" s="305"/>
      <c r="AB63" s="305"/>
    </row>
    <row r="64" spans="1:28" s="119" customFormat="1" ht="19.899999999999999" customHeight="1" outlineLevel="1">
      <c r="A64" s="319"/>
      <c r="B64" s="59" t="s">
        <v>286</v>
      </c>
      <c r="C64" s="320"/>
      <c r="D64" s="321"/>
      <c r="E64" s="322"/>
      <c r="F64" s="323"/>
      <c r="G64" s="320"/>
      <c r="H64" s="323"/>
      <c r="I64" s="320"/>
      <c r="J64" s="321"/>
      <c r="K64" s="322"/>
      <c r="L64" s="321"/>
      <c r="M64" s="322"/>
      <c r="N64" s="323"/>
      <c r="O64" s="320"/>
      <c r="P64" s="321"/>
      <c r="Q64" s="322"/>
      <c r="R64" s="321"/>
      <c r="S64" s="322"/>
      <c r="T64" s="323"/>
      <c r="U64" s="322"/>
      <c r="V64" s="323"/>
      <c r="W64" s="322"/>
      <c r="X64" s="323"/>
      <c r="Y64" s="322"/>
      <c r="Z64" s="323"/>
      <c r="AA64" s="305"/>
      <c r="AB64" s="305"/>
    </row>
    <row r="65" spans="1:28" s="119" customFormat="1" ht="18.75" customHeight="1" outlineLevel="1">
      <c r="A65" s="319"/>
      <c r="B65" s="205" t="s">
        <v>287</v>
      </c>
      <c r="C65" s="320"/>
      <c r="D65" s="368"/>
      <c r="E65" s="322"/>
      <c r="F65" s="367"/>
      <c r="G65" s="320"/>
      <c r="H65" s="367"/>
      <c r="I65" s="320"/>
      <c r="J65" s="359"/>
      <c r="K65" s="322"/>
      <c r="L65" s="368"/>
      <c r="M65" s="322"/>
      <c r="N65" s="367"/>
      <c r="O65" s="320"/>
      <c r="P65" s="368"/>
      <c r="Q65" s="322"/>
      <c r="R65" s="368"/>
      <c r="S65" s="322"/>
      <c r="T65" s="367"/>
      <c r="U65" s="361"/>
      <c r="V65" s="367"/>
      <c r="W65" s="361"/>
      <c r="X65" s="367"/>
      <c r="Y65" s="361"/>
      <c r="Z65" s="367"/>
      <c r="AA65" s="362">
        <f t="shared" si="0"/>
        <v>0</v>
      </c>
      <c r="AB65" s="362">
        <f t="shared" si="1"/>
        <v>0</v>
      </c>
    </row>
    <row r="66" spans="1:28" s="119" customFormat="1" ht="18.75" customHeight="1" outlineLevel="1">
      <c r="A66" s="319"/>
      <c r="B66" s="206" t="s">
        <v>288</v>
      </c>
      <c r="C66" s="320"/>
      <c r="D66" s="363"/>
      <c r="E66" s="322"/>
      <c r="F66" s="364"/>
      <c r="G66" s="320"/>
      <c r="H66" s="364"/>
      <c r="I66" s="320"/>
      <c r="J66" s="363"/>
      <c r="K66" s="322"/>
      <c r="L66" s="363"/>
      <c r="M66" s="322"/>
      <c r="N66" s="364"/>
      <c r="O66" s="320"/>
      <c r="P66" s="369"/>
      <c r="Q66" s="322"/>
      <c r="R66" s="363"/>
      <c r="S66" s="322"/>
      <c r="T66" s="364"/>
      <c r="U66" s="365"/>
      <c r="V66" s="374"/>
      <c r="W66" s="365"/>
      <c r="X66" s="374"/>
      <c r="Y66" s="365"/>
      <c r="Z66" s="374"/>
      <c r="AA66" s="366">
        <f t="shared" si="0"/>
        <v>0</v>
      </c>
      <c r="AB66" s="362">
        <f t="shared" si="1"/>
        <v>0</v>
      </c>
    </row>
    <row r="67" spans="1:28" s="119" customFormat="1" ht="18.75" customHeight="1" outlineLevel="1">
      <c r="A67" s="319"/>
      <c r="B67" s="206" t="s">
        <v>99</v>
      </c>
      <c r="C67" s="320"/>
      <c r="D67" s="363"/>
      <c r="E67" s="322"/>
      <c r="F67" s="364"/>
      <c r="G67" s="320"/>
      <c r="H67" s="364"/>
      <c r="I67" s="320"/>
      <c r="J67" s="363"/>
      <c r="K67" s="322"/>
      <c r="L67" s="363"/>
      <c r="M67" s="322"/>
      <c r="N67" s="364"/>
      <c r="O67" s="320"/>
      <c r="P67" s="363"/>
      <c r="Q67" s="322"/>
      <c r="R67" s="363"/>
      <c r="S67" s="322"/>
      <c r="T67" s="364"/>
      <c r="U67" s="365"/>
      <c r="V67" s="374"/>
      <c r="W67" s="365"/>
      <c r="X67" s="374"/>
      <c r="Y67" s="365"/>
      <c r="Z67" s="374"/>
      <c r="AA67" s="366">
        <f t="shared" si="0"/>
        <v>0</v>
      </c>
      <c r="AB67" s="362">
        <f t="shared" si="1"/>
        <v>0</v>
      </c>
    </row>
    <row r="68" spans="1:28" ht="18.75" customHeight="1" outlineLevel="1" thickBot="1">
      <c r="A68" s="12"/>
      <c r="B68" s="324"/>
      <c r="C68" s="309"/>
      <c r="D68" s="21"/>
      <c r="E68" s="310"/>
      <c r="F68" s="313"/>
      <c r="G68" s="309"/>
      <c r="H68" s="313"/>
      <c r="I68" s="309"/>
      <c r="J68" s="21"/>
      <c r="K68" s="310"/>
      <c r="L68" s="21"/>
      <c r="M68" s="310"/>
      <c r="N68" s="313"/>
      <c r="O68" s="309"/>
      <c r="P68" s="21"/>
      <c r="Q68" s="310"/>
      <c r="R68" s="21"/>
      <c r="S68" s="310"/>
      <c r="T68" s="313"/>
      <c r="U68" s="310"/>
      <c r="V68" s="313"/>
      <c r="W68" s="310"/>
      <c r="X68" s="313"/>
      <c r="Y68" s="310"/>
      <c r="Z68" s="313"/>
      <c r="AA68" s="316"/>
      <c r="AB68" s="316"/>
    </row>
    <row r="69" spans="1:28" ht="22.9" customHeight="1" outlineLevel="1">
      <c r="A69" s="12"/>
      <c r="B69" s="328"/>
      <c r="C69" s="309"/>
      <c r="D69" s="21"/>
      <c r="E69" s="310"/>
      <c r="F69" s="313"/>
      <c r="G69" s="309"/>
      <c r="H69" s="313"/>
      <c r="I69" s="309"/>
      <c r="J69" s="21"/>
      <c r="K69" s="310"/>
      <c r="L69" s="21"/>
      <c r="M69" s="310"/>
      <c r="N69" s="313"/>
      <c r="O69" s="309"/>
      <c r="P69" s="21"/>
      <c r="Q69" s="310"/>
      <c r="R69" s="21"/>
      <c r="S69" s="310"/>
      <c r="T69" s="313"/>
      <c r="U69" s="310"/>
      <c r="V69" s="313"/>
      <c r="W69" s="310"/>
      <c r="X69" s="313"/>
      <c r="Y69" s="310"/>
      <c r="Z69" s="313"/>
      <c r="AA69" s="305"/>
      <c r="AB69" s="305"/>
    </row>
    <row r="70" spans="1:28" ht="37.5" customHeight="1">
      <c r="A70" s="12"/>
      <c r="B70" s="318" t="s">
        <v>145</v>
      </c>
      <c r="C70" s="309"/>
      <c r="D70" s="21"/>
      <c r="E70" s="310"/>
      <c r="F70" s="313"/>
      <c r="G70" s="309"/>
      <c r="H70" s="313"/>
      <c r="I70" s="309"/>
      <c r="J70" s="21"/>
      <c r="K70" s="310"/>
      <c r="L70" s="21"/>
      <c r="M70" s="310"/>
      <c r="N70" s="313"/>
      <c r="O70" s="309"/>
      <c r="P70" s="21"/>
      <c r="Q70" s="310"/>
      <c r="R70" s="21"/>
      <c r="S70" s="310"/>
      <c r="T70" s="313"/>
      <c r="U70" s="310"/>
      <c r="V70" s="313"/>
      <c r="W70" s="310"/>
      <c r="X70" s="313"/>
      <c r="Y70" s="310"/>
      <c r="Z70" s="313"/>
      <c r="AA70" s="305"/>
      <c r="AB70" s="305"/>
    </row>
    <row r="71" spans="1:28" ht="27.6" customHeight="1" outlineLevel="1">
      <c r="A71" s="26"/>
      <c r="B71" s="60" t="s">
        <v>41</v>
      </c>
      <c r="C71" s="309"/>
      <c r="D71" s="21"/>
      <c r="E71" s="310"/>
      <c r="F71" s="313"/>
      <c r="G71" s="309"/>
      <c r="H71" s="313"/>
      <c r="I71" s="309"/>
      <c r="J71" s="21"/>
      <c r="K71" s="310"/>
      <c r="L71" s="21"/>
      <c r="M71" s="310"/>
      <c r="N71" s="313"/>
      <c r="O71" s="309"/>
      <c r="P71" s="21"/>
      <c r="Q71" s="310"/>
      <c r="R71" s="21"/>
      <c r="S71" s="310"/>
      <c r="T71" s="313"/>
      <c r="U71" s="310"/>
      <c r="V71" s="313"/>
      <c r="W71" s="310"/>
      <c r="X71" s="313"/>
      <c r="Y71" s="310"/>
      <c r="Z71" s="313"/>
      <c r="AA71" s="305"/>
      <c r="AB71" s="305"/>
    </row>
    <row r="72" spans="1:28" s="119" customFormat="1" ht="19.899999999999999" customHeight="1" outlineLevel="1">
      <c r="A72" s="329"/>
      <c r="B72" s="59" t="s">
        <v>289</v>
      </c>
      <c r="C72" s="320"/>
      <c r="D72" s="321"/>
      <c r="E72" s="322"/>
      <c r="F72" s="323"/>
      <c r="G72" s="320"/>
      <c r="H72" s="323"/>
      <c r="I72" s="320"/>
      <c r="J72" s="321"/>
      <c r="K72" s="322"/>
      <c r="L72" s="321"/>
      <c r="M72" s="322"/>
      <c r="N72" s="323"/>
      <c r="O72" s="320"/>
      <c r="P72" s="321"/>
      <c r="Q72" s="322"/>
      <c r="R72" s="321"/>
      <c r="S72" s="322"/>
      <c r="T72" s="323"/>
      <c r="U72" s="322"/>
      <c r="V72" s="323"/>
      <c r="W72" s="322"/>
      <c r="X72" s="323"/>
      <c r="Y72" s="322"/>
      <c r="Z72" s="323"/>
      <c r="AA72" s="305"/>
      <c r="AB72" s="305"/>
    </row>
    <row r="73" spans="1:28" s="119" customFormat="1" ht="19.5" customHeight="1" outlineLevel="1">
      <c r="A73" s="329"/>
      <c r="B73" s="205" t="s">
        <v>147</v>
      </c>
      <c r="C73" s="320"/>
      <c r="D73" s="368"/>
      <c r="E73" s="322"/>
      <c r="F73" s="367"/>
      <c r="G73" s="320"/>
      <c r="H73" s="367"/>
      <c r="I73" s="320"/>
      <c r="J73" s="368"/>
      <c r="K73" s="322"/>
      <c r="L73" s="368"/>
      <c r="M73" s="322"/>
      <c r="N73" s="367"/>
      <c r="O73" s="320"/>
      <c r="P73" s="368"/>
      <c r="Q73" s="322"/>
      <c r="R73" s="368"/>
      <c r="S73" s="322"/>
      <c r="T73" s="367"/>
      <c r="U73" s="361"/>
      <c r="V73" s="367"/>
      <c r="W73" s="361"/>
      <c r="X73" s="367"/>
      <c r="Y73" s="361"/>
      <c r="Z73" s="367"/>
      <c r="AA73" s="362">
        <f t="shared" ref="AA73:AA128" si="2">AVERAGE(Z73+X73+V73+T73+R73+P73+N73+L73+J73+H73+F73+D73)</f>
        <v>0</v>
      </c>
      <c r="AB73" s="362">
        <f t="shared" ref="AB73:AB128" si="3">SUM(Z73+X73+V73+T73+R73+P73+N73+L73+J73+H73+F73+D73)</f>
        <v>0</v>
      </c>
    </row>
    <row r="74" spans="1:28" s="119" customFormat="1" ht="19.5" customHeight="1" outlineLevel="1">
      <c r="A74" s="329"/>
      <c r="B74" s="206" t="s">
        <v>290</v>
      </c>
      <c r="C74" s="320"/>
      <c r="D74" s="363"/>
      <c r="E74" s="322"/>
      <c r="F74" s="364"/>
      <c r="G74" s="320"/>
      <c r="H74" s="364"/>
      <c r="I74" s="320"/>
      <c r="J74" s="363"/>
      <c r="K74" s="322"/>
      <c r="L74" s="363"/>
      <c r="M74" s="322"/>
      <c r="N74" s="364"/>
      <c r="O74" s="320"/>
      <c r="P74" s="363"/>
      <c r="Q74" s="322"/>
      <c r="R74" s="363"/>
      <c r="S74" s="322"/>
      <c r="T74" s="364"/>
      <c r="U74" s="365"/>
      <c r="V74" s="374"/>
      <c r="W74" s="365"/>
      <c r="X74" s="374"/>
      <c r="Y74" s="365"/>
      <c r="Z74" s="374"/>
      <c r="AA74" s="366">
        <f t="shared" si="2"/>
        <v>0</v>
      </c>
      <c r="AB74" s="362">
        <f t="shared" si="3"/>
        <v>0</v>
      </c>
    </row>
    <row r="75" spans="1:28" s="119" customFormat="1" ht="19.5" customHeight="1" outlineLevel="1">
      <c r="A75" s="329"/>
      <c r="B75" s="206" t="s">
        <v>291</v>
      </c>
      <c r="C75" s="320"/>
      <c r="D75" s="363"/>
      <c r="E75" s="322"/>
      <c r="F75" s="364"/>
      <c r="G75" s="320"/>
      <c r="H75" s="364"/>
      <c r="I75" s="320"/>
      <c r="J75" s="363"/>
      <c r="K75" s="322"/>
      <c r="L75" s="363"/>
      <c r="M75" s="322"/>
      <c r="N75" s="364"/>
      <c r="O75" s="320"/>
      <c r="P75" s="363"/>
      <c r="Q75" s="322"/>
      <c r="R75" s="363"/>
      <c r="S75" s="322"/>
      <c r="T75" s="364"/>
      <c r="U75" s="365"/>
      <c r="V75" s="374"/>
      <c r="W75" s="365"/>
      <c r="X75" s="374"/>
      <c r="Y75" s="365"/>
      <c r="Z75" s="374"/>
      <c r="AA75" s="366">
        <f t="shared" si="2"/>
        <v>0</v>
      </c>
      <c r="AB75" s="362">
        <f t="shared" si="3"/>
        <v>0</v>
      </c>
    </row>
    <row r="76" spans="1:28" s="119" customFormat="1" ht="19.5" customHeight="1" outlineLevel="1">
      <c r="A76" s="329"/>
      <c r="B76" s="206" t="s">
        <v>292</v>
      </c>
      <c r="C76" s="320"/>
      <c r="D76" s="363"/>
      <c r="E76" s="322"/>
      <c r="F76" s="364"/>
      <c r="G76" s="320"/>
      <c r="H76" s="364"/>
      <c r="I76" s="320"/>
      <c r="J76" s="363"/>
      <c r="K76" s="322"/>
      <c r="L76" s="363"/>
      <c r="M76" s="322"/>
      <c r="N76" s="364"/>
      <c r="O76" s="320"/>
      <c r="P76" s="363"/>
      <c r="Q76" s="322"/>
      <c r="R76" s="363"/>
      <c r="S76" s="322"/>
      <c r="T76" s="364"/>
      <c r="U76" s="365"/>
      <c r="V76" s="364"/>
      <c r="W76" s="365"/>
      <c r="X76" s="374"/>
      <c r="Y76" s="365"/>
      <c r="Z76" s="374"/>
      <c r="AA76" s="366">
        <f t="shared" si="2"/>
        <v>0</v>
      </c>
      <c r="AB76" s="362">
        <f t="shared" si="3"/>
        <v>0</v>
      </c>
    </row>
    <row r="77" spans="1:28" s="119" customFormat="1" ht="19.5" customHeight="1" outlineLevel="1">
      <c r="A77" s="329"/>
      <c r="B77" s="206" t="s">
        <v>293</v>
      </c>
      <c r="C77" s="320"/>
      <c r="D77" s="363"/>
      <c r="E77" s="322"/>
      <c r="F77" s="364"/>
      <c r="G77" s="320"/>
      <c r="H77" s="364"/>
      <c r="I77" s="320"/>
      <c r="J77" s="363"/>
      <c r="K77" s="322"/>
      <c r="L77" s="363"/>
      <c r="M77" s="322"/>
      <c r="N77" s="364"/>
      <c r="O77" s="320"/>
      <c r="P77" s="363"/>
      <c r="Q77" s="322"/>
      <c r="R77" s="363"/>
      <c r="S77" s="322"/>
      <c r="T77" s="364"/>
      <c r="U77" s="365"/>
      <c r="V77" s="364"/>
      <c r="W77" s="365"/>
      <c r="X77" s="374"/>
      <c r="Y77" s="365"/>
      <c r="Z77" s="374"/>
      <c r="AA77" s="366">
        <f t="shared" si="2"/>
        <v>0</v>
      </c>
      <c r="AB77" s="362">
        <f t="shared" si="3"/>
        <v>0</v>
      </c>
    </row>
    <row r="78" spans="1:28" s="119" customFormat="1" ht="19.5" customHeight="1" outlineLevel="1">
      <c r="A78" s="329"/>
      <c r="B78" s="206" t="s">
        <v>294</v>
      </c>
      <c r="C78" s="320"/>
      <c r="D78" s="363"/>
      <c r="E78" s="322"/>
      <c r="F78" s="364"/>
      <c r="G78" s="320"/>
      <c r="H78" s="364"/>
      <c r="I78" s="320"/>
      <c r="J78" s="363"/>
      <c r="K78" s="322"/>
      <c r="L78" s="363"/>
      <c r="M78" s="322"/>
      <c r="N78" s="364"/>
      <c r="O78" s="320"/>
      <c r="P78" s="363"/>
      <c r="Q78" s="322"/>
      <c r="R78" s="363"/>
      <c r="S78" s="322"/>
      <c r="T78" s="364"/>
      <c r="U78" s="365"/>
      <c r="V78" s="364"/>
      <c r="W78" s="365"/>
      <c r="X78" s="374"/>
      <c r="Y78" s="365"/>
      <c r="Z78" s="374"/>
      <c r="AA78" s="366">
        <f t="shared" si="2"/>
        <v>0</v>
      </c>
      <c r="AB78" s="362">
        <f t="shared" si="3"/>
        <v>0</v>
      </c>
    </row>
    <row r="79" spans="1:28" s="119" customFormat="1" ht="19.5" customHeight="1" outlineLevel="1">
      <c r="A79" s="329"/>
      <c r="B79" s="206" t="s">
        <v>99</v>
      </c>
      <c r="C79" s="320"/>
      <c r="D79" s="363"/>
      <c r="E79" s="322"/>
      <c r="F79" s="364"/>
      <c r="G79" s="320"/>
      <c r="H79" s="364"/>
      <c r="I79" s="320"/>
      <c r="J79" s="363"/>
      <c r="K79" s="322"/>
      <c r="L79" s="363"/>
      <c r="M79" s="322"/>
      <c r="N79" s="364"/>
      <c r="O79" s="320"/>
      <c r="P79" s="363"/>
      <c r="Q79" s="322"/>
      <c r="R79" s="363"/>
      <c r="S79" s="322"/>
      <c r="T79" s="364"/>
      <c r="U79" s="365"/>
      <c r="V79" s="374"/>
      <c r="W79" s="365"/>
      <c r="X79" s="374"/>
      <c r="Y79" s="365"/>
      <c r="Z79" s="374"/>
      <c r="AA79" s="366">
        <f t="shared" si="2"/>
        <v>0</v>
      </c>
      <c r="AB79" s="362">
        <f t="shared" si="3"/>
        <v>0</v>
      </c>
    </row>
    <row r="80" spans="1:28" ht="19.5" customHeight="1" outlineLevel="1">
      <c r="A80" s="26"/>
      <c r="B80" s="324"/>
      <c r="C80" s="309"/>
      <c r="D80" s="21"/>
      <c r="E80" s="310"/>
      <c r="F80" s="313"/>
      <c r="G80" s="309"/>
      <c r="H80" s="313"/>
      <c r="I80" s="309"/>
      <c r="J80" s="21"/>
      <c r="K80" s="310"/>
      <c r="L80" s="21"/>
      <c r="M80" s="310"/>
      <c r="N80" s="313"/>
      <c r="O80" s="309"/>
      <c r="P80" s="21"/>
      <c r="Q80" s="310"/>
      <c r="R80" s="21"/>
      <c r="S80" s="310"/>
      <c r="T80" s="313"/>
      <c r="U80" s="310"/>
      <c r="V80" s="313"/>
      <c r="W80" s="310"/>
      <c r="X80" s="313"/>
      <c r="Y80" s="310"/>
      <c r="Z80" s="313"/>
      <c r="AA80" s="316"/>
      <c r="AB80" s="316"/>
    </row>
    <row r="81" spans="1:28" ht="19.5" customHeight="1" outlineLevel="1">
      <c r="A81" s="26"/>
      <c r="B81" s="330" t="s">
        <v>154</v>
      </c>
      <c r="C81" s="309"/>
      <c r="D81" s="21"/>
      <c r="E81" s="310"/>
      <c r="F81" s="313"/>
      <c r="G81" s="309"/>
      <c r="H81" s="313"/>
      <c r="I81" s="309"/>
      <c r="J81" s="21"/>
      <c r="K81" s="310"/>
      <c r="L81" s="21"/>
      <c r="M81" s="310"/>
      <c r="N81" s="313"/>
      <c r="O81" s="309"/>
      <c r="P81" s="21"/>
      <c r="Q81" s="310"/>
      <c r="R81" s="21"/>
      <c r="S81" s="310"/>
      <c r="T81" s="313"/>
      <c r="U81" s="310"/>
      <c r="V81" s="313"/>
      <c r="W81" s="310"/>
      <c r="X81" s="313"/>
      <c r="Y81" s="310"/>
      <c r="Z81" s="313"/>
      <c r="AA81" s="311"/>
      <c r="AB81" s="311"/>
    </row>
    <row r="82" spans="1:28" s="119" customFormat="1" ht="19.5" customHeight="1" outlineLevel="1">
      <c r="A82" s="329"/>
      <c r="B82" s="206" t="s">
        <v>295</v>
      </c>
      <c r="C82" s="320"/>
      <c r="D82" s="363"/>
      <c r="E82" s="322"/>
      <c r="F82" s="364"/>
      <c r="G82" s="320"/>
      <c r="H82" s="364"/>
      <c r="I82" s="320"/>
      <c r="J82" s="363"/>
      <c r="K82" s="322"/>
      <c r="L82" s="363"/>
      <c r="M82" s="322"/>
      <c r="N82" s="364"/>
      <c r="O82" s="320"/>
      <c r="P82" s="363"/>
      <c r="Q82" s="322"/>
      <c r="R82" s="363"/>
      <c r="S82" s="322"/>
      <c r="T82" s="364"/>
      <c r="U82" s="365"/>
      <c r="V82" s="374"/>
      <c r="W82" s="365"/>
      <c r="X82" s="374"/>
      <c r="Y82" s="365"/>
      <c r="Z82" s="374"/>
      <c r="AA82" s="366">
        <f t="shared" si="2"/>
        <v>0</v>
      </c>
      <c r="AB82" s="362">
        <f t="shared" si="3"/>
        <v>0</v>
      </c>
    </row>
    <row r="83" spans="1:28" s="119" customFormat="1" ht="19.5" customHeight="1" outlineLevel="1">
      <c r="A83" s="329"/>
      <c r="B83" s="209" t="s">
        <v>296</v>
      </c>
      <c r="C83" s="320"/>
      <c r="D83" s="359"/>
      <c r="E83" s="322"/>
      <c r="F83" s="360"/>
      <c r="G83" s="320"/>
      <c r="H83" s="360"/>
      <c r="I83" s="320"/>
      <c r="J83" s="359"/>
      <c r="K83" s="322"/>
      <c r="L83" s="359"/>
      <c r="M83" s="322"/>
      <c r="N83" s="360"/>
      <c r="O83" s="320"/>
      <c r="P83" s="359"/>
      <c r="Q83" s="322"/>
      <c r="R83" s="359"/>
      <c r="S83" s="322"/>
      <c r="T83" s="360"/>
      <c r="U83" s="361"/>
      <c r="V83" s="367"/>
      <c r="W83" s="361"/>
      <c r="X83" s="367"/>
      <c r="Y83" s="361"/>
      <c r="Z83" s="367"/>
      <c r="AA83" s="366">
        <f t="shared" si="2"/>
        <v>0</v>
      </c>
      <c r="AB83" s="362">
        <f t="shared" si="3"/>
        <v>0</v>
      </c>
    </row>
    <row r="84" spans="1:28" s="119" customFormat="1" ht="19.5" customHeight="1" outlineLevel="1">
      <c r="A84" s="329"/>
      <c r="B84" s="210" t="s">
        <v>297</v>
      </c>
      <c r="C84" s="320"/>
      <c r="D84" s="363"/>
      <c r="E84" s="322"/>
      <c r="F84" s="364"/>
      <c r="G84" s="320"/>
      <c r="H84" s="364"/>
      <c r="I84" s="320"/>
      <c r="J84" s="363"/>
      <c r="K84" s="322"/>
      <c r="L84" s="363"/>
      <c r="M84" s="322"/>
      <c r="N84" s="364"/>
      <c r="O84" s="320"/>
      <c r="P84" s="363"/>
      <c r="Q84" s="322"/>
      <c r="R84" s="363"/>
      <c r="S84" s="322"/>
      <c r="T84" s="364"/>
      <c r="U84" s="365"/>
      <c r="V84" s="374"/>
      <c r="W84" s="365"/>
      <c r="X84" s="374"/>
      <c r="Y84" s="365"/>
      <c r="Z84" s="374"/>
      <c r="AA84" s="366">
        <f t="shared" si="2"/>
        <v>0</v>
      </c>
      <c r="AB84" s="362">
        <f t="shared" si="3"/>
        <v>0</v>
      </c>
    </row>
    <row r="85" spans="1:28" s="119" customFormat="1" ht="19.5" customHeight="1" outlineLevel="1">
      <c r="A85" s="329"/>
      <c r="B85" s="210" t="s">
        <v>158</v>
      </c>
      <c r="C85" s="320"/>
      <c r="D85" s="363"/>
      <c r="E85" s="322"/>
      <c r="F85" s="364"/>
      <c r="G85" s="320"/>
      <c r="H85" s="364"/>
      <c r="I85" s="320"/>
      <c r="J85" s="363"/>
      <c r="K85" s="322"/>
      <c r="L85" s="363"/>
      <c r="M85" s="322"/>
      <c r="N85" s="364"/>
      <c r="O85" s="320"/>
      <c r="P85" s="363"/>
      <c r="Q85" s="322"/>
      <c r="R85" s="363"/>
      <c r="S85" s="322"/>
      <c r="T85" s="364"/>
      <c r="U85" s="365"/>
      <c r="V85" s="374"/>
      <c r="W85" s="365"/>
      <c r="X85" s="374"/>
      <c r="Y85" s="365"/>
      <c r="Z85" s="374"/>
      <c r="AA85" s="366">
        <f t="shared" si="2"/>
        <v>0</v>
      </c>
      <c r="AB85" s="362">
        <f t="shared" si="3"/>
        <v>0</v>
      </c>
    </row>
    <row r="86" spans="1:28" s="119" customFormat="1" ht="19.5" customHeight="1" outlineLevel="1">
      <c r="A86" s="329"/>
      <c r="B86" s="206" t="s">
        <v>99</v>
      </c>
      <c r="C86" s="320"/>
      <c r="D86" s="363"/>
      <c r="E86" s="322"/>
      <c r="F86" s="364"/>
      <c r="G86" s="320"/>
      <c r="H86" s="364"/>
      <c r="I86" s="320"/>
      <c r="J86" s="363"/>
      <c r="K86" s="322"/>
      <c r="L86" s="363"/>
      <c r="M86" s="322"/>
      <c r="N86" s="364"/>
      <c r="O86" s="320"/>
      <c r="P86" s="363"/>
      <c r="Q86" s="322"/>
      <c r="R86" s="363"/>
      <c r="S86" s="322"/>
      <c r="T86" s="364"/>
      <c r="U86" s="365"/>
      <c r="V86" s="374"/>
      <c r="W86" s="365"/>
      <c r="X86" s="374"/>
      <c r="Y86" s="365"/>
      <c r="Z86" s="374"/>
      <c r="AA86" s="366">
        <f t="shared" si="2"/>
        <v>0</v>
      </c>
      <c r="AB86" s="362">
        <f t="shared" si="3"/>
        <v>0</v>
      </c>
    </row>
    <row r="87" spans="1:28" ht="19.5" customHeight="1" outlineLevel="1">
      <c r="A87" s="26"/>
      <c r="B87" s="324"/>
      <c r="C87" s="309"/>
      <c r="D87" s="21"/>
      <c r="E87" s="310"/>
      <c r="F87" s="313"/>
      <c r="G87" s="309"/>
      <c r="H87" s="313"/>
      <c r="I87" s="309"/>
      <c r="J87" s="21"/>
      <c r="K87" s="310"/>
      <c r="L87" s="21"/>
      <c r="M87" s="310"/>
      <c r="N87" s="313"/>
      <c r="O87" s="309"/>
      <c r="P87" s="21"/>
      <c r="Q87" s="310"/>
      <c r="R87" s="21"/>
      <c r="S87" s="310"/>
      <c r="T87" s="313"/>
      <c r="U87" s="310"/>
      <c r="V87" s="313"/>
      <c r="W87" s="310"/>
      <c r="X87" s="313"/>
      <c r="Y87" s="310"/>
      <c r="Z87" s="313"/>
      <c r="AA87" s="316"/>
      <c r="AB87" s="305"/>
    </row>
    <row r="88" spans="1:28" s="119" customFormat="1" ht="19.899999999999999" customHeight="1" outlineLevel="1">
      <c r="A88" s="329"/>
      <c r="B88" s="63" t="s">
        <v>298</v>
      </c>
      <c r="C88" s="320"/>
      <c r="D88" s="321"/>
      <c r="E88" s="322"/>
      <c r="F88" s="323"/>
      <c r="G88" s="320"/>
      <c r="H88" s="323"/>
      <c r="I88" s="320"/>
      <c r="J88" s="321"/>
      <c r="K88" s="322"/>
      <c r="L88" s="321"/>
      <c r="M88" s="322"/>
      <c r="N88" s="323"/>
      <c r="O88" s="320"/>
      <c r="P88" s="321"/>
      <c r="Q88" s="322"/>
      <c r="R88" s="321"/>
      <c r="S88" s="322"/>
      <c r="T88" s="323"/>
      <c r="U88" s="322"/>
      <c r="V88" s="323"/>
      <c r="W88" s="322"/>
      <c r="X88" s="323"/>
      <c r="Y88" s="322"/>
      <c r="Z88" s="323"/>
      <c r="AA88" s="305"/>
      <c r="AB88" s="305"/>
    </row>
    <row r="89" spans="1:28" s="119" customFormat="1" ht="19.5" customHeight="1" outlineLevel="1">
      <c r="A89" s="329"/>
      <c r="B89" s="209" t="s">
        <v>299</v>
      </c>
      <c r="C89" s="320"/>
      <c r="D89" s="368"/>
      <c r="E89" s="322"/>
      <c r="F89" s="367"/>
      <c r="G89" s="320"/>
      <c r="H89" s="367"/>
      <c r="I89" s="320"/>
      <c r="J89" s="368"/>
      <c r="K89" s="322"/>
      <c r="L89" s="368"/>
      <c r="M89" s="322"/>
      <c r="N89" s="367"/>
      <c r="O89" s="320"/>
      <c r="P89" s="368"/>
      <c r="Q89" s="322"/>
      <c r="R89" s="368"/>
      <c r="S89" s="322"/>
      <c r="T89" s="367"/>
      <c r="U89" s="361"/>
      <c r="V89" s="367"/>
      <c r="W89" s="361"/>
      <c r="X89" s="367"/>
      <c r="Y89" s="361"/>
      <c r="Z89" s="367"/>
      <c r="AA89" s="362">
        <f t="shared" si="2"/>
        <v>0</v>
      </c>
      <c r="AB89" s="362">
        <f t="shared" si="3"/>
        <v>0</v>
      </c>
    </row>
    <row r="90" spans="1:28" s="119" customFormat="1" ht="19.5" customHeight="1" outlineLevel="1">
      <c r="A90" s="329"/>
      <c r="B90" s="206" t="s">
        <v>300</v>
      </c>
      <c r="C90" s="320"/>
      <c r="D90" s="363"/>
      <c r="E90" s="322"/>
      <c r="F90" s="364"/>
      <c r="G90" s="320"/>
      <c r="H90" s="364"/>
      <c r="I90" s="320"/>
      <c r="J90" s="363"/>
      <c r="K90" s="322"/>
      <c r="L90" s="363"/>
      <c r="M90" s="322"/>
      <c r="N90" s="364"/>
      <c r="O90" s="320"/>
      <c r="P90" s="363"/>
      <c r="Q90" s="322"/>
      <c r="R90" s="369"/>
      <c r="S90" s="322"/>
      <c r="T90" s="364"/>
      <c r="U90" s="365"/>
      <c r="V90" s="374"/>
      <c r="W90" s="365"/>
      <c r="X90" s="374"/>
      <c r="Y90" s="365"/>
      <c r="Z90" s="374"/>
      <c r="AA90" s="366">
        <f t="shared" si="2"/>
        <v>0</v>
      </c>
      <c r="AB90" s="362">
        <f t="shared" si="3"/>
        <v>0</v>
      </c>
    </row>
    <row r="91" spans="1:28" s="119" customFormat="1" ht="19.5" customHeight="1" outlineLevel="1">
      <c r="A91" s="329"/>
      <c r="B91" s="206" t="s">
        <v>163</v>
      </c>
      <c r="C91" s="320"/>
      <c r="D91" s="363"/>
      <c r="E91" s="322"/>
      <c r="F91" s="364"/>
      <c r="G91" s="320"/>
      <c r="H91" s="364"/>
      <c r="I91" s="320"/>
      <c r="J91" s="363"/>
      <c r="K91" s="322"/>
      <c r="L91" s="363"/>
      <c r="M91" s="322"/>
      <c r="N91" s="364"/>
      <c r="O91" s="320"/>
      <c r="P91" s="363"/>
      <c r="Q91" s="322"/>
      <c r="R91" s="363"/>
      <c r="S91" s="322"/>
      <c r="T91" s="364"/>
      <c r="U91" s="365"/>
      <c r="V91" s="374"/>
      <c r="W91" s="365"/>
      <c r="X91" s="374"/>
      <c r="Y91" s="365"/>
      <c r="Z91" s="374"/>
      <c r="AA91" s="366">
        <f t="shared" si="2"/>
        <v>0</v>
      </c>
      <c r="AB91" s="362">
        <f t="shared" si="3"/>
        <v>0</v>
      </c>
    </row>
    <row r="92" spans="1:28" s="119" customFormat="1" ht="19.5" customHeight="1" outlineLevel="1">
      <c r="A92" s="329"/>
      <c r="B92" s="206" t="s">
        <v>301</v>
      </c>
      <c r="C92" s="320"/>
      <c r="D92" s="363"/>
      <c r="E92" s="322"/>
      <c r="F92" s="364"/>
      <c r="G92" s="320"/>
      <c r="H92" s="364"/>
      <c r="I92" s="320"/>
      <c r="J92" s="363"/>
      <c r="K92" s="322"/>
      <c r="L92" s="363"/>
      <c r="M92" s="322"/>
      <c r="N92" s="364"/>
      <c r="O92" s="320"/>
      <c r="P92" s="363"/>
      <c r="Q92" s="322"/>
      <c r="R92" s="363"/>
      <c r="S92" s="322"/>
      <c r="T92" s="364"/>
      <c r="U92" s="365"/>
      <c r="V92" s="374"/>
      <c r="W92" s="365"/>
      <c r="X92" s="374"/>
      <c r="Y92" s="365"/>
      <c r="Z92" s="374"/>
      <c r="AA92" s="366">
        <f t="shared" si="2"/>
        <v>0</v>
      </c>
      <c r="AB92" s="362">
        <f t="shared" si="3"/>
        <v>0</v>
      </c>
    </row>
    <row r="93" spans="1:28" s="119" customFormat="1" ht="19.5" customHeight="1" outlineLevel="1">
      <c r="A93" s="329"/>
      <c r="B93" s="206" t="s">
        <v>165</v>
      </c>
      <c r="C93" s="320"/>
      <c r="D93" s="363"/>
      <c r="E93" s="322"/>
      <c r="F93" s="364"/>
      <c r="G93" s="320"/>
      <c r="H93" s="364"/>
      <c r="I93" s="320"/>
      <c r="J93" s="363"/>
      <c r="K93" s="322"/>
      <c r="L93" s="363"/>
      <c r="M93" s="322"/>
      <c r="N93" s="364"/>
      <c r="O93" s="320"/>
      <c r="P93" s="363"/>
      <c r="Q93" s="322"/>
      <c r="R93" s="363"/>
      <c r="S93" s="322"/>
      <c r="T93" s="364"/>
      <c r="U93" s="365"/>
      <c r="V93" s="374"/>
      <c r="W93" s="365"/>
      <c r="X93" s="374"/>
      <c r="Y93" s="365"/>
      <c r="Z93" s="374"/>
      <c r="AA93" s="366">
        <f t="shared" si="2"/>
        <v>0</v>
      </c>
      <c r="AB93" s="362">
        <f t="shared" si="3"/>
        <v>0</v>
      </c>
    </row>
    <row r="94" spans="1:28" s="119" customFormat="1" ht="19.5" customHeight="1" outlineLevel="1">
      <c r="A94" s="329"/>
      <c r="B94" s="206" t="s">
        <v>302</v>
      </c>
      <c r="C94" s="320"/>
      <c r="D94" s="363"/>
      <c r="E94" s="322"/>
      <c r="F94" s="364"/>
      <c r="G94" s="320"/>
      <c r="H94" s="364"/>
      <c r="I94" s="320"/>
      <c r="J94" s="363"/>
      <c r="K94" s="322"/>
      <c r="L94" s="363"/>
      <c r="M94" s="322"/>
      <c r="N94" s="364"/>
      <c r="O94" s="320"/>
      <c r="P94" s="363"/>
      <c r="Q94" s="322"/>
      <c r="R94" s="363"/>
      <c r="S94" s="322"/>
      <c r="T94" s="364"/>
      <c r="U94" s="365"/>
      <c r="V94" s="374"/>
      <c r="W94" s="365"/>
      <c r="X94" s="374"/>
      <c r="Y94" s="365"/>
      <c r="Z94" s="374"/>
      <c r="AA94" s="366">
        <f t="shared" si="2"/>
        <v>0</v>
      </c>
      <c r="AB94" s="362">
        <f t="shared" si="3"/>
        <v>0</v>
      </c>
    </row>
    <row r="95" spans="1:28" s="119" customFormat="1" ht="19.5" customHeight="1" outlineLevel="1">
      <c r="A95" s="329"/>
      <c r="B95" s="206" t="s">
        <v>303</v>
      </c>
      <c r="C95" s="320"/>
      <c r="D95" s="363"/>
      <c r="E95" s="322"/>
      <c r="F95" s="364"/>
      <c r="G95" s="320"/>
      <c r="H95" s="364"/>
      <c r="I95" s="320"/>
      <c r="J95" s="363"/>
      <c r="K95" s="322"/>
      <c r="L95" s="363"/>
      <c r="M95" s="322"/>
      <c r="N95" s="374"/>
      <c r="O95" s="320"/>
      <c r="P95" s="369"/>
      <c r="Q95" s="322"/>
      <c r="R95" s="363"/>
      <c r="S95" s="322"/>
      <c r="T95" s="364"/>
      <c r="U95" s="365"/>
      <c r="V95" s="374"/>
      <c r="W95" s="365"/>
      <c r="X95" s="374"/>
      <c r="Y95" s="365"/>
      <c r="Z95" s="374"/>
      <c r="AA95" s="366">
        <f t="shared" si="2"/>
        <v>0</v>
      </c>
      <c r="AB95" s="362">
        <f t="shared" si="3"/>
        <v>0</v>
      </c>
    </row>
    <row r="96" spans="1:28" s="119" customFormat="1" ht="19.5" customHeight="1" outlineLevel="1">
      <c r="A96" s="329"/>
      <c r="B96" s="206" t="s">
        <v>304</v>
      </c>
      <c r="C96" s="320"/>
      <c r="D96" s="363"/>
      <c r="E96" s="322"/>
      <c r="F96" s="364"/>
      <c r="G96" s="320"/>
      <c r="H96" s="364"/>
      <c r="I96" s="320"/>
      <c r="J96" s="363"/>
      <c r="K96" s="322"/>
      <c r="L96" s="363"/>
      <c r="M96" s="322"/>
      <c r="N96" s="374"/>
      <c r="O96" s="320"/>
      <c r="P96" s="369"/>
      <c r="Q96" s="322"/>
      <c r="R96" s="369"/>
      <c r="S96" s="322"/>
      <c r="T96" s="374"/>
      <c r="U96" s="365"/>
      <c r="V96" s="374"/>
      <c r="W96" s="365"/>
      <c r="X96" s="374"/>
      <c r="Y96" s="365"/>
      <c r="Z96" s="374"/>
      <c r="AA96" s="366">
        <f t="shared" si="2"/>
        <v>0</v>
      </c>
      <c r="AB96" s="362">
        <f t="shared" si="3"/>
        <v>0</v>
      </c>
    </row>
    <row r="97" spans="1:28" s="119" customFormat="1" ht="19.5" customHeight="1" outlineLevel="1">
      <c r="A97" s="329"/>
      <c r="B97" s="206" t="s">
        <v>99</v>
      </c>
      <c r="C97" s="320"/>
      <c r="D97" s="363"/>
      <c r="E97" s="322"/>
      <c r="F97" s="364"/>
      <c r="G97" s="320"/>
      <c r="H97" s="364"/>
      <c r="I97" s="320"/>
      <c r="J97" s="363"/>
      <c r="K97" s="322"/>
      <c r="L97" s="363"/>
      <c r="M97" s="322"/>
      <c r="N97" s="374"/>
      <c r="O97" s="320"/>
      <c r="P97" s="369"/>
      <c r="Q97" s="322"/>
      <c r="R97" s="369"/>
      <c r="S97" s="322"/>
      <c r="T97" s="374"/>
      <c r="U97" s="365"/>
      <c r="V97" s="374"/>
      <c r="W97" s="365"/>
      <c r="X97" s="374"/>
      <c r="Y97" s="365"/>
      <c r="Z97" s="374"/>
      <c r="AA97" s="366">
        <f t="shared" si="2"/>
        <v>0</v>
      </c>
      <c r="AB97" s="362">
        <f t="shared" si="3"/>
        <v>0</v>
      </c>
    </row>
    <row r="98" spans="1:28" ht="19.5" customHeight="1" outlineLevel="1">
      <c r="A98" s="26"/>
      <c r="B98" s="324"/>
      <c r="C98" s="309"/>
      <c r="D98" s="21"/>
      <c r="E98" s="310"/>
      <c r="F98" s="315"/>
      <c r="G98" s="309"/>
      <c r="H98" s="315"/>
      <c r="I98" s="309"/>
      <c r="J98" s="314"/>
      <c r="K98" s="310"/>
      <c r="L98" s="314"/>
      <c r="M98" s="310"/>
      <c r="N98" s="313"/>
      <c r="O98" s="309"/>
      <c r="P98" s="21"/>
      <c r="Q98" s="310"/>
      <c r="R98" s="21"/>
      <c r="S98" s="310"/>
      <c r="T98" s="313"/>
      <c r="U98" s="310"/>
      <c r="V98" s="313"/>
      <c r="W98" s="310"/>
      <c r="X98" s="313"/>
      <c r="Y98" s="310"/>
      <c r="Z98" s="313"/>
      <c r="AA98" s="316"/>
      <c r="AB98" s="305"/>
    </row>
    <row r="99" spans="1:28" s="119" customFormat="1" ht="19.899999999999999" customHeight="1" outlineLevel="1">
      <c r="A99" s="329"/>
      <c r="B99" s="63" t="s">
        <v>305</v>
      </c>
      <c r="C99" s="320"/>
      <c r="D99" s="321"/>
      <c r="E99" s="322"/>
      <c r="F99" s="323"/>
      <c r="G99" s="320"/>
      <c r="H99" s="323"/>
      <c r="I99" s="320"/>
      <c r="J99" s="321"/>
      <c r="K99" s="322"/>
      <c r="L99" s="321"/>
      <c r="M99" s="322"/>
      <c r="N99" s="323"/>
      <c r="O99" s="320"/>
      <c r="P99" s="321"/>
      <c r="Q99" s="322"/>
      <c r="R99" s="321"/>
      <c r="S99" s="322"/>
      <c r="T99" s="323"/>
      <c r="U99" s="322"/>
      <c r="V99" s="323"/>
      <c r="W99" s="322"/>
      <c r="X99" s="323"/>
      <c r="Y99" s="322"/>
      <c r="Z99" s="323"/>
      <c r="AA99" s="305"/>
      <c r="AB99" s="305"/>
    </row>
    <row r="100" spans="1:28" s="119" customFormat="1" ht="19.5" customHeight="1" outlineLevel="1">
      <c r="A100" s="329"/>
      <c r="B100" s="205" t="s">
        <v>306</v>
      </c>
      <c r="C100" s="320"/>
      <c r="D100" s="368"/>
      <c r="E100" s="322"/>
      <c r="F100" s="367"/>
      <c r="G100" s="320"/>
      <c r="H100" s="367"/>
      <c r="I100" s="320"/>
      <c r="J100" s="368"/>
      <c r="K100" s="322"/>
      <c r="L100" s="368"/>
      <c r="M100" s="322"/>
      <c r="N100" s="367"/>
      <c r="O100" s="320"/>
      <c r="P100" s="368"/>
      <c r="Q100" s="322"/>
      <c r="R100" s="368"/>
      <c r="S100" s="322"/>
      <c r="T100" s="367"/>
      <c r="U100" s="361"/>
      <c r="V100" s="367"/>
      <c r="W100" s="361"/>
      <c r="X100" s="367"/>
      <c r="Y100" s="361"/>
      <c r="Z100" s="367"/>
      <c r="AA100" s="362">
        <f t="shared" si="2"/>
        <v>0</v>
      </c>
      <c r="AB100" s="362">
        <f t="shared" si="3"/>
        <v>0</v>
      </c>
    </row>
    <row r="101" spans="1:28" s="119" customFormat="1" ht="19.5" customHeight="1" outlineLevel="1">
      <c r="A101" s="329"/>
      <c r="B101" s="206" t="s">
        <v>307</v>
      </c>
      <c r="C101" s="320"/>
      <c r="D101" s="369"/>
      <c r="E101" s="322"/>
      <c r="F101" s="374"/>
      <c r="G101" s="320"/>
      <c r="H101" s="374"/>
      <c r="I101" s="320"/>
      <c r="J101" s="369"/>
      <c r="K101" s="322"/>
      <c r="L101" s="369"/>
      <c r="M101" s="322"/>
      <c r="N101" s="374"/>
      <c r="O101" s="320"/>
      <c r="P101" s="369"/>
      <c r="Q101" s="322"/>
      <c r="R101" s="369"/>
      <c r="S101" s="322"/>
      <c r="T101" s="374"/>
      <c r="U101" s="365"/>
      <c r="V101" s="374"/>
      <c r="W101" s="365"/>
      <c r="X101" s="374"/>
      <c r="Y101" s="365"/>
      <c r="Z101" s="374"/>
      <c r="AA101" s="366">
        <f t="shared" si="2"/>
        <v>0</v>
      </c>
      <c r="AB101" s="362">
        <f t="shared" si="3"/>
        <v>0</v>
      </c>
    </row>
    <row r="102" spans="1:28" s="119" customFormat="1" ht="19.5" customHeight="1" outlineLevel="1">
      <c r="A102" s="329"/>
      <c r="B102" s="206" t="s">
        <v>99</v>
      </c>
      <c r="C102" s="320"/>
      <c r="D102" s="369"/>
      <c r="E102" s="322"/>
      <c r="F102" s="374"/>
      <c r="G102" s="320"/>
      <c r="H102" s="374"/>
      <c r="I102" s="320"/>
      <c r="J102" s="369"/>
      <c r="K102" s="322"/>
      <c r="L102" s="369"/>
      <c r="M102" s="322"/>
      <c r="N102" s="374"/>
      <c r="O102" s="320"/>
      <c r="P102" s="369"/>
      <c r="Q102" s="322"/>
      <c r="R102" s="369"/>
      <c r="S102" s="322"/>
      <c r="T102" s="374"/>
      <c r="U102" s="365"/>
      <c r="V102" s="374"/>
      <c r="W102" s="365"/>
      <c r="X102" s="374"/>
      <c r="Y102" s="365"/>
      <c r="Z102" s="374"/>
      <c r="AA102" s="366">
        <f t="shared" si="2"/>
        <v>0</v>
      </c>
      <c r="AB102" s="362">
        <f t="shared" si="3"/>
        <v>0</v>
      </c>
    </row>
    <row r="103" spans="1:28" ht="19.5" customHeight="1" outlineLevel="1">
      <c r="A103" s="26"/>
      <c r="B103" s="324"/>
      <c r="C103" s="309"/>
      <c r="D103" s="21"/>
      <c r="E103" s="310"/>
      <c r="F103" s="313"/>
      <c r="G103" s="309"/>
      <c r="H103" s="313"/>
      <c r="I103" s="309"/>
      <c r="J103" s="21"/>
      <c r="K103" s="310"/>
      <c r="L103" s="21"/>
      <c r="M103" s="310"/>
      <c r="N103" s="313"/>
      <c r="O103" s="309"/>
      <c r="P103" s="21"/>
      <c r="Q103" s="310"/>
      <c r="R103" s="21"/>
      <c r="S103" s="310"/>
      <c r="T103" s="313"/>
      <c r="U103" s="310"/>
      <c r="V103" s="313"/>
      <c r="W103" s="310"/>
      <c r="X103" s="313"/>
      <c r="Y103" s="310"/>
      <c r="Z103" s="313"/>
      <c r="AA103" s="316"/>
      <c r="AB103" s="305"/>
    </row>
    <row r="104" spans="1:28" s="119" customFormat="1" ht="19.899999999999999" customHeight="1" outlineLevel="1">
      <c r="A104" s="329"/>
      <c r="B104" s="63" t="s">
        <v>174</v>
      </c>
      <c r="C104" s="320"/>
      <c r="D104" s="321"/>
      <c r="E104" s="322"/>
      <c r="F104" s="323"/>
      <c r="G104" s="320"/>
      <c r="H104" s="323"/>
      <c r="I104" s="320"/>
      <c r="J104" s="321"/>
      <c r="K104" s="322"/>
      <c r="L104" s="321"/>
      <c r="M104" s="322"/>
      <c r="N104" s="323"/>
      <c r="O104" s="320"/>
      <c r="P104" s="321"/>
      <c r="Q104" s="322"/>
      <c r="R104" s="321"/>
      <c r="S104" s="322"/>
      <c r="T104" s="323"/>
      <c r="U104" s="322"/>
      <c r="V104" s="323"/>
      <c r="W104" s="322"/>
      <c r="X104" s="323"/>
      <c r="Y104" s="322"/>
      <c r="Z104" s="323"/>
      <c r="AA104" s="305"/>
      <c r="AB104" s="305"/>
    </row>
    <row r="105" spans="1:28" s="119" customFormat="1" ht="19.5" customHeight="1" outlineLevel="1">
      <c r="A105" s="329"/>
      <c r="B105" s="205" t="s">
        <v>308</v>
      </c>
      <c r="C105" s="320"/>
      <c r="D105" s="368"/>
      <c r="E105" s="322"/>
      <c r="F105" s="367"/>
      <c r="G105" s="320"/>
      <c r="H105" s="367"/>
      <c r="I105" s="320"/>
      <c r="J105" s="368"/>
      <c r="K105" s="322"/>
      <c r="L105" s="368"/>
      <c r="M105" s="322"/>
      <c r="N105" s="367"/>
      <c r="O105" s="320"/>
      <c r="P105" s="368"/>
      <c r="Q105" s="322"/>
      <c r="R105" s="368"/>
      <c r="S105" s="322"/>
      <c r="T105" s="367"/>
      <c r="U105" s="361"/>
      <c r="V105" s="367"/>
      <c r="W105" s="361"/>
      <c r="X105" s="367"/>
      <c r="Y105" s="361"/>
      <c r="Z105" s="367"/>
      <c r="AA105" s="362">
        <f t="shared" si="2"/>
        <v>0</v>
      </c>
      <c r="AB105" s="362">
        <f t="shared" si="3"/>
        <v>0</v>
      </c>
    </row>
    <row r="106" spans="1:28" s="119" customFormat="1" ht="19.5" customHeight="1" outlineLevel="1">
      <c r="A106" s="329"/>
      <c r="B106" s="206" t="s">
        <v>309</v>
      </c>
      <c r="C106" s="320"/>
      <c r="D106" s="369"/>
      <c r="E106" s="322"/>
      <c r="F106" s="374"/>
      <c r="G106" s="320"/>
      <c r="H106" s="374"/>
      <c r="I106" s="320"/>
      <c r="J106" s="369"/>
      <c r="K106" s="322"/>
      <c r="L106" s="369"/>
      <c r="M106" s="322"/>
      <c r="N106" s="374"/>
      <c r="O106" s="320"/>
      <c r="P106" s="369"/>
      <c r="Q106" s="322"/>
      <c r="R106" s="369"/>
      <c r="S106" s="322"/>
      <c r="T106" s="374"/>
      <c r="U106" s="365"/>
      <c r="V106" s="374"/>
      <c r="W106" s="365"/>
      <c r="X106" s="374"/>
      <c r="Y106" s="365"/>
      <c r="Z106" s="374"/>
      <c r="AA106" s="366">
        <f t="shared" si="2"/>
        <v>0</v>
      </c>
      <c r="AB106" s="362">
        <f t="shared" si="3"/>
        <v>0</v>
      </c>
    </row>
    <row r="107" spans="1:28" s="119" customFormat="1" ht="19.5" customHeight="1" outlineLevel="1">
      <c r="A107" s="329"/>
      <c r="B107" s="206" t="s">
        <v>310</v>
      </c>
      <c r="C107" s="320"/>
      <c r="D107" s="369"/>
      <c r="E107" s="322"/>
      <c r="F107" s="374"/>
      <c r="G107" s="320"/>
      <c r="H107" s="374"/>
      <c r="I107" s="320"/>
      <c r="J107" s="369"/>
      <c r="K107" s="322"/>
      <c r="L107" s="369"/>
      <c r="M107" s="322"/>
      <c r="N107" s="374"/>
      <c r="O107" s="320"/>
      <c r="P107" s="369"/>
      <c r="Q107" s="322"/>
      <c r="R107" s="369"/>
      <c r="S107" s="322"/>
      <c r="T107" s="374"/>
      <c r="U107" s="365"/>
      <c r="V107" s="374"/>
      <c r="W107" s="365"/>
      <c r="X107" s="374"/>
      <c r="Y107" s="365"/>
      <c r="Z107" s="374"/>
      <c r="AA107" s="366">
        <f t="shared" si="2"/>
        <v>0</v>
      </c>
      <c r="AB107" s="362">
        <f t="shared" si="3"/>
        <v>0</v>
      </c>
    </row>
    <row r="108" spans="1:28" s="119" customFormat="1" ht="19.5" customHeight="1" outlineLevel="1">
      <c r="A108" s="329"/>
      <c r="B108" s="206" t="s">
        <v>311</v>
      </c>
      <c r="C108" s="320"/>
      <c r="D108" s="369"/>
      <c r="E108" s="322"/>
      <c r="F108" s="374"/>
      <c r="G108" s="320"/>
      <c r="H108" s="374"/>
      <c r="I108" s="320"/>
      <c r="J108" s="369"/>
      <c r="K108" s="322"/>
      <c r="L108" s="369"/>
      <c r="M108" s="322"/>
      <c r="N108" s="374"/>
      <c r="O108" s="320"/>
      <c r="P108" s="369"/>
      <c r="Q108" s="322"/>
      <c r="R108" s="369"/>
      <c r="S108" s="322"/>
      <c r="T108" s="374"/>
      <c r="U108" s="365"/>
      <c r="V108" s="374"/>
      <c r="W108" s="365"/>
      <c r="X108" s="374"/>
      <c r="Y108" s="365"/>
      <c r="Z108" s="374"/>
      <c r="AA108" s="366">
        <f t="shared" si="2"/>
        <v>0</v>
      </c>
      <c r="AB108" s="362">
        <f t="shared" si="3"/>
        <v>0</v>
      </c>
    </row>
    <row r="109" spans="1:28" s="119" customFormat="1" ht="19.5" customHeight="1" outlineLevel="1">
      <c r="A109" s="329"/>
      <c r="B109" s="206" t="s">
        <v>99</v>
      </c>
      <c r="C109" s="320"/>
      <c r="D109" s="369"/>
      <c r="E109" s="322"/>
      <c r="F109" s="374"/>
      <c r="G109" s="320"/>
      <c r="H109" s="374"/>
      <c r="I109" s="320"/>
      <c r="J109" s="369"/>
      <c r="K109" s="322"/>
      <c r="L109" s="369"/>
      <c r="M109" s="322"/>
      <c r="N109" s="374"/>
      <c r="O109" s="320"/>
      <c r="P109" s="369"/>
      <c r="Q109" s="322"/>
      <c r="R109" s="369"/>
      <c r="S109" s="322"/>
      <c r="T109" s="374"/>
      <c r="U109" s="365"/>
      <c r="V109" s="374"/>
      <c r="W109" s="365"/>
      <c r="X109" s="374"/>
      <c r="Y109" s="365"/>
      <c r="Z109" s="374"/>
      <c r="AA109" s="366">
        <f t="shared" si="2"/>
        <v>0</v>
      </c>
      <c r="AB109" s="362">
        <f t="shared" si="3"/>
        <v>0</v>
      </c>
    </row>
    <row r="110" spans="1:28" ht="19.5" customHeight="1" outlineLevel="1">
      <c r="A110" s="26"/>
      <c r="B110" s="324"/>
      <c r="C110" s="309"/>
      <c r="D110" s="21"/>
      <c r="E110" s="310"/>
      <c r="F110" s="313"/>
      <c r="G110" s="309"/>
      <c r="H110" s="313"/>
      <c r="I110" s="309"/>
      <c r="J110" s="21"/>
      <c r="K110" s="310"/>
      <c r="L110" s="21"/>
      <c r="M110" s="310"/>
      <c r="N110" s="313"/>
      <c r="O110" s="309"/>
      <c r="P110" s="21"/>
      <c r="Q110" s="310"/>
      <c r="R110" s="21"/>
      <c r="S110" s="310"/>
      <c r="T110" s="313"/>
      <c r="U110" s="310"/>
      <c r="V110" s="313"/>
      <c r="W110" s="310"/>
      <c r="X110" s="313"/>
      <c r="Y110" s="310"/>
      <c r="Z110" s="313"/>
      <c r="AA110" s="316"/>
      <c r="AB110" s="316"/>
    </row>
    <row r="111" spans="1:28" s="119" customFormat="1" ht="19.899999999999999" customHeight="1" outlineLevel="1">
      <c r="A111" s="329"/>
      <c r="B111" s="63" t="s">
        <v>180</v>
      </c>
      <c r="C111" s="320"/>
      <c r="D111" s="321"/>
      <c r="E111" s="322"/>
      <c r="F111" s="323"/>
      <c r="G111" s="320"/>
      <c r="H111" s="323"/>
      <c r="I111" s="320"/>
      <c r="J111" s="321"/>
      <c r="K111" s="322"/>
      <c r="L111" s="321"/>
      <c r="M111" s="322"/>
      <c r="N111" s="323"/>
      <c r="O111" s="320"/>
      <c r="P111" s="321"/>
      <c r="Q111" s="322"/>
      <c r="R111" s="321"/>
      <c r="S111" s="322"/>
      <c r="T111" s="323"/>
      <c r="U111" s="322"/>
      <c r="V111" s="323"/>
      <c r="W111" s="322"/>
      <c r="X111" s="323"/>
      <c r="Y111" s="322"/>
      <c r="Z111" s="323"/>
      <c r="AA111" s="305"/>
      <c r="AB111" s="305"/>
    </row>
    <row r="112" spans="1:28" s="119" customFormat="1" ht="19.5" customHeight="1" outlineLevel="1">
      <c r="A112" s="329"/>
      <c r="B112" s="205" t="s">
        <v>181</v>
      </c>
      <c r="C112" s="320"/>
      <c r="D112" s="368"/>
      <c r="E112" s="322"/>
      <c r="F112" s="367"/>
      <c r="G112" s="320"/>
      <c r="H112" s="367"/>
      <c r="I112" s="320"/>
      <c r="J112" s="368"/>
      <c r="K112" s="322"/>
      <c r="L112" s="368"/>
      <c r="M112" s="322"/>
      <c r="N112" s="367"/>
      <c r="O112" s="320"/>
      <c r="P112" s="368"/>
      <c r="Q112" s="322"/>
      <c r="R112" s="368"/>
      <c r="S112" s="322"/>
      <c r="T112" s="367"/>
      <c r="U112" s="361"/>
      <c r="V112" s="367"/>
      <c r="W112" s="361"/>
      <c r="X112" s="367"/>
      <c r="Y112" s="361"/>
      <c r="Z112" s="367"/>
      <c r="AA112" s="362">
        <f t="shared" si="2"/>
        <v>0</v>
      </c>
      <c r="AB112" s="362">
        <f t="shared" si="3"/>
        <v>0</v>
      </c>
    </row>
    <row r="113" spans="1:28" s="119" customFormat="1" ht="19.5" customHeight="1" outlineLevel="1">
      <c r="A113" s="329"/>
      <c r="B113" s="210" t="s">
        <v>312</v>
      </c>
      <c r="C113" s="320"/>
      <c r="D113" s="369"/>
      <c r="E113" s="322"/>
      <c r="F113" s="374"/>
      <c r="G113" s="320"/>
      <c r="H113" s="374"/>
      <c r="I113" s="320"/>
      <c r="J113" s="369"/>
      <c r="K113" s="322"/>
      <c r="L113" s="369"/>
      <c r="M113" s="322"/>
      <c r="N113" s="374"/>
      <c r="O113" s="320"/>
      <c r="P113" s="369"/>
      <c r="Q113" s="322"/>
      <c r="R113" s="369"/>
      <c r="S113" s="322"/>
      <c r="T113" s="374"/>
      <c r="U113" s="365"/>
      <c r="V113" s="374"/>
      <c r="W113" s="365"/>
      <c r="X113" s="374"/>
      <c r="Y113" s="365"/>
      <c r="Z113" s="374"/>
      <c r="AA113" s="366">
        <f t="shared" si="2"/>
        <v>0</v>
      </c>
      <c r="AB113" s="362">
        <f t="shared" si="3"/>
        <v>0</v>
      </c>
    </row>
    <row r="114" spans="1:28" s="119" customFormat="1" ht="19.5" customHeight="1" outlineLevel="1">
      <c r="A114" s="329"/>
      <c r="B114" s="206" t="s">
        <v>313</v>
      </c>
      <c r="C114" s="320"/>
      <c r="D114" s="369"/>
      <c r="E114" s="322"/>
      <c r="F114" s="374"/>
      <c r="G114" s="320"/>
      <c r="H114" s="374"/>
      <c r="I114" s="320"/>
      <c r="J114" s="369"/>
      <c r="K114" s="322"/>
      <c r="L114" s="369"/>
      <c r="M114" s="322"/>
      <c r="N114" s="374"/>
      <c r="O114" s="320"/>
      <c r="P114" s="369"/>
      <c r="Q114" s="322"/>
      <c r="R114" s="369"/>
      <c r="S114" s="322"/>
      <c r="T114" s="374"/>
      <c r="U114" s="365"/>
      <c r="V114" s="374"/>
      <c r="W114" s="365"/>
      <c r="X114" s="374"/>
      <c r="Y114" s="365"/>
      <c r="Z114" s="374"/>
      <c r="AA114" s="366">
        <f t="shared" si="2"/>
        <v>0</v>
      </c>
      <c r="AB114" s="362">
        <f t="shared" si="3"/>
        <v>0</v>
      </c>
    </row>
    <row r="115" spans="1:28" s="119" customFormat="1" ht="19.5" customHeight="1" outlineLevel="1">
      <c r="A115" s="329"/>
      <c r="B115" s="206" t="s">
        <v>99</v>
      </c>
      <c r="C115" s="320"/>
      <c r="D115" s="369"/>
      <c r="E115" s="322"/>
      <c r="F115" s="374"/>
      <c r="G115" s="320"/>
      <c r="H115" s="374"/>
      <c r="I115" s="320"/>
      <c r="J115" s="369"/>
      <c r="K115" s="322"/>
      <c r="L115" s="369"/>
      <c r="M115" s="322"/>
      <c r="N115" s="374"/>
      <c r="O115" s="320"/>
      <c r="P115" s="369"/>
      <c r="Q115" s="322"/>
      <c r="R115" s="369"/>
      <c r="S115" s="322"/>
      <c r="T115" s="374"/>
      <c r="U115" s="365"/>
      <c r="V115" s="374"/>
      <c r="W115" s="365"/>
      <c r="X115" s="374"/>
      <c r="Y115" s="365"/>
      <c r="Z115" s="374"/>
      <c r="AA115" s="366">
        <f t="shared" si="2"/>
        <v>0</v>
      </c>
      <c r="AB115" s="362">
        <f t="shared" si="3"/>
        <v>0</v>
      </c>
    </row>
    <row r="116" spans="1:28" ht="19.5" customHeight="1" outlineLevel="1">
      <c r="A116" s="26"/>
      <c r="B116" s="324"/>
      <c r="C116" s="309"/>
      <c r="D116" s="21"/>
      <c r="E116" s="310"/>
      <c r="F116" s="313"/>
      <c r="G116" s="309"/>
      <c r="H116" s="313"/>
      <c r="I116" s="309"/>
      <c r="J116" s="21"/>
      <c r="K116" s="310"/>
      <c r="L116" s="21"/>
      <c r="M116" s="310"/>
      <c r="N116" s="313"/>
      <c r="O116" s="309"/>
      <c r="P116" s="21"/>
      <c r="Q116" s="310"/>
      <c r="R116" s="21"/>
      <c r="S116" s="310"/>
      <c r="T116" s="313"/>
      <c r="U116" s="310"/>
      <c r="V116" s="313"/>
      <c r="W116" s="310"/>
      <c r="X116" s="313"/>
      <c r="Y116" s="310"/>
      <c r="Z116" s="313"/>
      <c r="AA116" s="316"/>
      <c r="AB116" s="316"/>
    </row>
    <row r="117" spans="1:28" s="119" customFormat="1" ht="19.899999999999999" customHeight="1" outlineLevel="1">
      <c r="A117" s="329"/>
      <c r="B117" s="63" t="s">
        <v>186</v>
      </c>
      <c r="C117" s="320"/>
      <c r="D117" s="321"/>
      <c r="E117" s="322"/>
      <c r="F117" s="323"/>
      <c r="G117" s="320"/>
      <c r="H117" s="323"/>
      <c r="I117" s="320"/>
      <c r="J117" s="321"/>
      <c r="K117" s="322"/>
      <c r="L117" s="321"/>
      <c r="M117" s="322"/>
      <c r="N117" s="323"/>
      <c r="O117" s="320"/>
      <c r="P117" s="321"/>
      <c r="Q117" s="322"/>
      <c r="R117" s="321"/>
      <c r="S117" s="322"/>
      <c r="T117" s="323"/>
      <c r="U117" s="322"/>
      <c r="V117" s="323"/>
      <c r="W117" s="322"/>
      <c r="X117" s="323"/>
      <c r="Y117" s="322"/>
      <c r="Z117" s="323"/>
      <c r="AA117" s="305"/>
      <c r="AB117" s="305"/>
    </row>
    <row r="118" spans="1:28" s="119" customFormat="1" ht="19.5" customHeight="1" outlineLevel="1">
      <c r="A118" s="329"/>
      <c r="B118" s="205" t="s">
        <v>187</v>
      </c>
      <c r="C118" s="320"/>
      <c r="D118" s="368"/>
      <c r="E118" s="322"/>
      <c r="F118" s="367"/>
      <c r="G118" s="320"/>
      <c r="H118" s="367"/>
      <c r="I118" s="320"/>
      <c r="J118" s="368"/>
      <c r="K118" s="322"/>
      <c r="L118" s="368"/>
      <c r="M118" s="322"/>
      <c r="N118" s="367"/>
      <c r="O118" s="320"/>
      <c r="P118" s="368"/>
      <c r="Q118" s="322"/>
      <c r="R118" s="368"/>
      <c r="S118" s="322"/>
      <c r="T118" s="367"/>
      <c r="U118" s="361"/>
      <c r="V118" s="367"/>
      <c r="W118" s="361"/>
      <c r="X118" s="367"/>
      <c r="Y118" s="361"/>
      <c r="Z118" s="367"/>
      <c r="AA118" s="362">
        <f t="shared" si="2"/>
        <v>0</v>
      </c>
      <c r="AB118" s="362">
        <f t="shared" si="3"/>
        <v>0</v>
      </c>
    </row>
    <row r="119" spans="1:28" s="119" customFormat="1" ht="19.5" customHeight="1" outlineLevel="1">
      <c r="A119" s="329"/>
      <c r="B119" s="206" t="s">
        <v>314</v>
      </c>
      <c r="C119" s="320"/>
      <c r="D119" s="369"/>
      <c r="E119" s="322"/>
      <c r="F119" s="374"/>
      <c r="G119" s="320"/>
      <c r="H119" s="374"/>
      <c r="I119" s="320"/>
      <c r="J119" s="369"/>
      <c r="K119" s="322"/>
      <c r="L119" s="369"/>
      <c r="M119" s="322"/>
      <c r="N119" s="374"/>
      <c r="O119" s="320"/>
      <c r="P119" s="369"/>
      <c r="Q119" s="322"/>
      <c r="R119" s="369"/>
      <c r="S119" s="322"/>
      <c r="T119" s="374"/>
      <c r="U119" s="365"/>
      <c r="V119" s="374"/>
      <c r="W119" s="365"/>
      <c r="X119" s="374"/>
      <c r="Y119" s="365"/>
      <c r="Z119" s="374"/>
      <c r="AA119" s="366">
        <f t="shared" si="2"/>
        <v>0</v>
      </c>
      <c r="AB119" s="362">
        <f t="shared" si="3"/>
        <v>0</v>
      </c>
    </row>
    <row r="120" spans="1:28" s="119" customFormat="1" ht="19.5" customHeight="1" outlineLevel="1">
      <c r="A120" s="329"/>
      <c r="B120" s="206" t="s">
        <v>99</v>
      </c>
      <c r="C120" s="320"/>
      <c r="D120" s="369"/>
      <c r="E120" s="322"/>
      <c r="F120" s="374"/>
      <c r="G120" s="320"/>
      <c r="H120" s="374"/>
      <c r="I120" s="320"/>
      <c r="J120" s="369"/>
      <c r="K120" s="322"/>
      <c r="L120" s="369"/>
      <c r="M120" s="322"/>
      <c r="N120" s="374"/>
      <c r="O120" s="320"/>
      <c r="P120" s="369"/>
      <c r="Q120" s="322"/>
      <c r="R120" s="369"/>
      <c r="S120" s="322"/>
      <c r="T120" s="374"/>
      <c r="U120" s="365"/>
      <c r="V120" s="374"/>
      <c r="W120" s="365"/>
      <c r="X120" s="374"/>
      <c r="Y120" s="365"/>
      <c r="Z120" s="374"/>
      <c r="AA120" s="366">
        <f t="shared" si="2"/>
        <v>0</v>
      </c>
      <c r="AB120" s="362">
        <f t="shared" si="3"/>
        <v>0</v>
      </c>
    </row>
    <row r="121" spans="1:28" ht="19.5" customHeight="1" outlineLevel="1">
      <c r="A121" s="26"/>
      <c r="B121" s="324"/>
      <c r="C121" s="309"/>
      <c r="D121" s="21"/>
      <c r="E121" s="310"/>
      <c r="F121" s="313"/>
      <c r="G121" s="309"/>
      <c r="H121" s="313"/>
      <c r="I121" s="309"/>
      <c r="J121" s="21"/>
      <c r="K121" s="310"/>
      <c r="L121" s="21"/>
      <c r="M121" s="310"/>
      <c r="N121" s="313"/>
      <c r="O121" s="309"/>
      <c r="P121" s="21"/>
      <c r="Q121" s="310"/>
      <c r="R121" s="21"/>
      <c r="S121" s="310"/>
      <c r="T121" s="313"/>
      <c r="U121" s="310"/>
      <c r="V121" s="313"/>
      <c r="W121" s="310"/>
      <c r="X121" s="313"/>
      <c r="Y121" s="310"/>
      <c r="Z121" s="313"/>
      <c r="AA121" s="316"/>
      <c r="AB121" s="316"/>
    </row>
    <row r="122" spans="1:28" s="119" customFormat="1" ht="19.899999999999999" customHeight="1" outlineLevel="1">
      <c r="A122" s="329"/>
      <c r="B122" s="63" t="s">
        <v>315</v>
      </c>
      <c r="C122" s="320"/>
      <c r="D122" s="321"/>
      <c r="E122" s="322"/>
      <c r="F122" s="323"/>
      <c r="G122" s="320"/>
      <c r="H122" s="323"/>
      <c r="I122" s="320"/>
      <c r="J122" s="321"/>
      <c r="K122" s="322"/>
      <c r="L122" s="321"/>
      <c r="M122" s="322"/>
      <c r="N122" s="323"/>
      <c r="O122" s="320"/>
      <c r="P122" s="321"/>
      <c r="Q122" s="322"/>
      <c r="R122" s="321"/>
      <c r="S122" s="322"/>
      <c r="T122" s="323"/>
      <c r="U122" s="322"/>
      <c r="V122" s="323"/>
      <c r="W122" s="322"/>
      <c r="X122" s="323"/>
      <c r="Y122" s="322"/>
      <c r="Z122" s="323"/>
      <c r="AA122" s="305"/>
      <c r="AB122" s="305"/>
    </row>
    <row r="123" spans="1:28" s="119" customFormat="1" ht="19.5" customHeight="1" outlineLevel="1">
      <c r="A123" s="329"/>
      <c r="B123" s="205" t="s">
        <v>316</v>
      </c>
      <c r="C123" s="320"/>
      <c r="D123" s="368"/>
      <c r="E123" s="322"/>
      <c r="F123" s="367"/>
      <c r="G123" s="320"/>
      <c r="H123" s="367"/>
      <c r="I123" s="320"/>
      <c r="J123" s="368"/>
      <c r="K123" s="322"/>
      <c r="L123" s="368"/>
      <c r="M123" s="322"/>
      <c r="N123" s="367"/>
      <c r="O123" s="320"/>
      <c r="P123" s="368"/>
      <c r="Q123" s="322"/>
      <c r="R123" s="368"/>
      <c r="S123" s="322"/>
      <c r="T123" s="367"/>
      <c r="U123" s="361"/>
      <c r="V123" s="367"/>
      <c r="W123" s="361"/>
      <c r="X123" s="367"/>
      <c r="Y123" s="361"/>
      <c r="Z123" s="367"/>
      <c r="AA123" s="362"/>
      <c r="AB123" s="362"/>
    </row>
    <row r="124" spans="1:28" s="119" customFormat="1" ht="19.5" customHeight="1" outlineLevel="1">
      <c r="A124" s="329"/>
      <c r="B124" s="205" t="s">
        <v>192</v>
      </c>
      <c r="C124" s="320"/>
      <c r="D124" s="368"/>
      <c r="E124" s="322"/>
      <c r="F124" s="367"/>
      <c r="G124" s="320"/>
      <c r="H124" s="367"/>
      <c r="I124" s="320"/>
      <c r="J124" s="368"/>
      <c r="K124" s="322"/>
      <c r="L124" s="368"/>
      <c r="M124" s="322"/>
      <c r="N124" s="367"/>
      <c r="O124" s="320"/>
      <c r="P124" s="368"/>
      <c r="Q124" s="322"/>
      <c r="R124" s="368"/>
      <c r="S124" s="322"/>
      <c r="T124" s="367"/>
      <c r="U124" s="361"/>
      <c r="V124" s="367"/>
      <c r="W124" s="361"/>
      <c r="X124" s="367"/>
      <c r="Y124" s="361"/>
      <c r="Z124" s="367"/>
      <c r="AA124" s="366">
        <f t="shared" si="2"/>
        <v>0</v>
      </c>
      <c r="AB124" s="362">
        <f t="shared" si="3"/>
        <v>0</v>
      </c>
    </row>
    <row r="125" spans="1:28" s="119" customFormat="1" ht="19.5" customHeight="1" outlineLevel="1">
      <c r="A125" s="329"/>
      <c r="B125" s="209" t="s">
        <v>317</v>
      </c>
      <c r="C125" s="320"/>
      <c r="D125" s="368"/>
      <c r="E125" s="322"/>
      <c r="F125" s="367"/>
      <c r="G125" s="320"/>
      <c r="H125" s="367"/>
      <c r="I125" s="320"/>
      <c r="J125" s="368"/>
      <c r="K125" s="322"/>
      <c r="L125" s="368"/>
      <c r="M125" s="322"/>
      <c r="N125" s="367"/>
      <c r="O125" s="320"/>
      <c r="P125" s="368"/>
      <c r="Q125" s="322"/>
      <c r="R125" s="368"/>
      <c r="S125" s="322"/>
      <c r="T125" s="367"/>
      <c r="U125" s="361"/>
      <c r="V125" s="367"/>
      <c r="W125" s="361"/>
      <c r="X125" s="367"/>
      <c r="Y125" s="361"/>
      <c r="Z125" s="367"/>
      <c r="AA125" s="366">
        <f t="shared" si="2"/>
        <v>0</v>
      </c>
      <c r="AB125" s="362">
        <f t="shared" si="3"/>
        <v>0</v>
      </c>
    </row>
    <row r="126" spans="1:28" s="119" customFormat="1" ht="19.5" customHeight="1" outlineLevel="1">
      <c r="A126" s="329"/>
      <c r="B126" s="210" t="s">
        <v>318</v>
      </c>
      <c r="C126" s="320"/>
      <c r="D126" s="369"/>
      <c r="E126" s="322"/>
      <c r="F126" s="374"/>
      <c r="G126" s="320"/>
      <c r="H126" s="374"/>
      <c r="I126" s="320"/>
      <c r="J126" s="369"/>
      <c r="K126" s="322"/>
      <c r="L126" s="369"/>
      <c r="M126" s="322"/>
      <c r="N126" s="374"/>
      <c r="O126" s="320"/>
      <c r="P126" s="369"/>
      <c r="Q126" s="322"/>
      <c r="R126" s="369"/>
      <c r="S126" s="322"/>
      <c r="T126" s="374"/>
      <c r="U126" s="365"/>
      <c r="V126" s="374"/>
      <c r="W126" s="365"/>
      <c r="X126" s="374"/>
      <c r="Y126" s="365"/>
      <c r="Z126" s="374"/>
      <c r="AA126" s="366">
        <f t="shared" si="2"/>
        <v>0</v>
      </c>
      <c r="AB126" s="362">
        <f t="shared" si="3"/>
        <v>0</v>
      </c>
    </row>
    <row r="127" spans="1:28" s="119" customFormat="1" ht="19.5" customHeight="1" outlineLevel="1">
      <c r="A127" s="329"/>
      <c r="B127" s="206" t="s">
        <v>99</v>
      </c>
      <c r="C127" s="320"/>
      <c r="D127" s="369"/>
      <c r="E127" s="322"/>
      <c r="F127" s="374"/>
      <c r="G127" s="320"/>
      <c r="H127" s="374"/>
      <c r="I127" s="320"/>
      <c r="J127" s="369"/>
      <c r="K127" s="322"/>
      <c r="L127" s="369"/>
      <c r="M127" s="322"/>
      <c r="N127" s="374"/>
      <c r="O127" s="320"/>
      <c r="P127" s="369"/>
      <c r="Q127" s="322"/>
      <c r="R127" s="369"/>
      <c r="S127" s="322"/>
      <c r="T127" s="374"/>
      <c r="U127" s="365"/>
      <c r="V127" s="374"/>
      <c r="W127" s="365"/>
      <c r="X127" s="374"/>
      <c r="Y127" s="365"/>
      <c r="Z127" s="374"/>
      <c r="AA127" s="366">
        <f t="shared" si="2"/>
        <v>0</v>
      </c>
      <c r="AB127" s="362">
        <f t="shared" si="3"/>
        <v>0</v>
      </c>
    </row>
    <row r="128" spans="1:28" s="119" customFormat="1" ht="19.5" customHeight="1" outlineLevel="1">
      <c r="A128" s="329"/>
      <c r="B128" s="206" t="s">
        <v>99</v>
      </c>
      <c r="C128" s="320"/>
      <c r="D128" s="369"/>
      <c r="E128" s="322"/>
      <c r="F128" s="374"/>
      <c r="G128" s="320"/>
      <c r="H128" s="374"/>
      <c r="I128" s="320"/>
      <c r="J128" s="369"/>
      <c r="K128" s="322"/>
      <c r="L128" s="369"/>
      <c r="M128" s="322"/>
      <c r="N128" s="374"/>
      <c r="O128" s="320"/>
      <c r="P128" s="369"/>
      <c r="Q128" s="322"/>
      <c r="R128" s="369"/>
      <c r="S128" s="322"/>
      <c r="T128" s="374"/>
      <c r="U128" s="365"/>
      <c r="V128" s="374"/>
      <c r="W128" s="365"/>
      <c r="X128" s="374"/>
      <c r="Y128" s="365"/>
      <c r="Z128" s="374"/>
      <c r="AA128" s="366">
        <f t="shared" si="2"/>
        <v>0</v>
      </c>
      <c r="AB128" s="362">
        <f t="shared" si="3"/>
        <v>0</v>
      </c>
    </row>
    <row r="129" spans="1:28" s="119" customFormat="1" ht="19.5" customHeight="1" outlineLevel="1">
      <c r="A129" s="329"/>
      <c r="B129" s="458"/>
      <c r="C129" s="320"/>
      <c r="D129" s="321"/>
      <c r="E129" s="322"/>
      <c r="F129" s="323"/>
      <c r="G129" s="320"/>
      <c r="H129" s="323"/>
      <c r="I129" s="320"/>
      <c r="J129" s="321"/>
      <c r="K129" s="322"/>
      <c r="L129" s="321"/>
      <c r="M129" s="322"/>
      <c r="N129" s="323"/>
      <c r="O129" s="320"/>
      <c r="P129" s="321"/>
      <c r="Q129" s="322"/>
      <c r="R129" s="321"/>
      <c r="S129" s="322"/>
      <c r="T129" s="323"/>
      <c r="U129" s="322"/>
      <c r="V129" s="323"/>
      <c r="W129" s="322"/>
      <c r="X129" s="323"/>
      <c r="Y129" s="322"/>
      <c r="Z129" s="323"/>
      <c r="AA129" s="459"/>
      <c r="AB129" s="375"/>
    </row>
    <row r="130" spans="1:28" s="119" customFormat="1" ht="19.5" customHeight="1" outlineLevel="1">
      <c r="A130" s="329"/>
      <c r="B130" s="63" t="s">
        <v>319</v>
      </c>
      <c r="C130" s="320"/>
      <c r="D130" s="321"/>
      <c r="E130" s="322"/>
      <c r="F130" s="323"/>
      <c r="G130" s="320"/>
      <c r="H130" s="323"/>
      <c r="I130" s="320"/>
      <c r="J130" s="321"/>
      <c r="K130" s="322"/>
      <c r="L130" s="321"/>
      <c r="M130" s="322"/>
      <c r="N130" s="323"/>
      <c r="O130" s="320"/>
      <c r="P130" s="321"/>
      <c r="Q130" s="322"/>
      <c r="R130" s="321"/>
      <c r="S130" s="322"/>
      <c r="T130" s="323"/>
      <c r="U130" s="322"/>
      <c r="V130" s="323"/>
      <c r="W130" s="322"/>
      <c r="X130" s="323"/>
      <c r="Y130" s="322"/>
      <c r="Z130" s="323"/>
      <c r="AA130" s="375"/>
      <c r="AB130" s="375"/>
    </row>
    <row r="131" spans="1:28" s="119" customFormat="1" ht="19.5" customHeight="1" outlineLevel="1">
      <c r="A131" s="329"/>
      <c r="B131" s="209" t="s">
        <v>197</v>
      </c>
      <c r="C131" s="320"/>
      <c r="D131" s="368"/>
      <c r="E131" s="322"/>
      <c r="F131" s="368"/>
      <c r="G131" s="322"/>
      <c r="H131" s="368"/>
      <c r="I131" s="322"/>
      <c r="J131" s="368"/>
      <c r="K131" s="322"/>
      <c r="L131" s="368"/>
      <c r="M131" s="322"/>
      <c r="N131" s="368"/>
      <c r="O131" s="320"/>
      <c r="P131" s="368"/>
      <c r="Q131" s="322"/>
      <c r="R131" s="368"/>
      <c r="S131" s="322"/>
      <c r="T131" s="368"/>
      <c r="U131" s="322"/>
      <c r="V131" s="368"/>
      <c r="W131" s="322"/>
      <c r="X131" s="368"/>
      <c r="Y131" s="322"/>
      <c r="Z131" s="368"/>
      <c r="AA131" s="366">
        <f t="shared" ref="AA131:AA143" si="4">AVERAGE(Z131+X131+V131+T131+R131+P131+N131+L131+J131+H131+F131+D131)</f>
        <v>0</v>
      </c>
      <c r="AB131" s="362">
        <f t="shared" ref="AB131:AB143" si="5">SUM(Z131+X131+V131+T131+R131+P131+N131+L131+J131+H131+F131+D131)</f>
        <v>0</v>
      </c>
    </row>
    <row r="132" spans="1:28" s="119" customFormat="1" ht="19.5" customHeight="1" outlineLevel="1">
      <c r="A132" s="329"/>
      <c r="B132" s="209" t="s">
        <v>320</v>
      </c>
      <c r="C132" s="320"/>
      <c r="D132" s="368"/>
      <c r="E132" s="322"/>
      <c r="F132" s="368"/>
      <c r="G132" s="322"/>
      <c r="H132" s="368"/>
      <c r="I132" s="322"/>
      <c r="J132" s="368"/>
      <c r="K132" s="322"/>
      <c r="L132" s="368"/>
      <c r="M132" s="322"/>
      <c r="N132" s="368"/>
      <c r="O132" s="320"/>
      <c r="P132" s="368"/>
      <c r="Q132" s="322"/>
      <c r="R132" s="368"/>
      <c r="S132" s="322"/>
      <c r="T132" s="368"/>
      <c r="U132" s="322"/>
      <c r="V132" s="368"/>
      <c r="W132" s="322"/>
      <c r="X132" s="368"/>
      <c r="Y132" s="322"/>
      <c r="Z132" s="368"/>
      <c r="AA132" s="366">
        <f t="shared" si="4"/>
        <v>0</v>
      </c>
      <c r="AB132" s="362">
        <f t="shared" si="5"/>
        <v>0</v>
      </c>
    </row>
    <row r="133" spans="1:28" s="119" customFormat="1" ht="19.5" customHeight="1" outlineLevel="1">
      <c r="A133" s="329"/>
      <c r="B133" s="209" t="s">
        <v>321</v>
      </c>
      <c r="C133" s="320"/>
      <c r="D133" s="369"/>
      <c r="E133" s="322"/>
      <c r="F133" s="369"/>
      <c r="G133" s="322"/>
      <c r="H133" s="369"/>
      <c r="I133" s="322"/>
      <c r="J133" s="369"/>
      <c r="K133" s="322"/>
      <c r="L133" s="369"/>
      <c r="M133" s="322"/>
      <c r="N133" s="369"/>
      <c r="O133" s="320"/>
      <c r="P133" s="369"/>
      <c r="Q133" s="322"/>
      <c r="R133" s="369"/>
      <c r="S133" s="322"/>
      <c r="T133" s="369"/>
      <c r="U133" s="322"/>
      <c r="V133" s="369"/>
      <c r="W133" s="322"/>
      <c r="X133" s="369"/>
      <c r="Y133" s="322"/>
      <c r="Z133" s="369"/>
      <c r="AA133" s="366">
        <f t="shared" si="4"/>
        <v>0</v>
      </c>
      <c r="AB133" s="362">
        <f t="shared" si="5"/>
        <v>0</v>
      </c>
    </row>
    <row r="134" spans="1:28" s="119" customFormat="1" ht="19.5" customHeight="1" outlineLevel="1">
      <c r="A134" s="329"/>
      <c r="B134" s="206" t="s">
        <v>322</v>
      </c>
      <c r="C134" s="320"/>
      <c r="D134" s="369"/>
      <c r="E134" s="322"/>
      <c r="F134" s="369"/>
      <c r="G134" s="322"/>
      <c r="H134" s="369"/>
      <c r="I134" s="322"/>
      <c r="J134" s="369"/>
      <c r="K134" s="322"/>
      <c r="L134" s="369"/>
      <c r="M134" s="322"/>
      <c r="N134" s="369"/>
      <c r="O134" s="320"/>
      <c r="P134" s="369"/>
      <c r="Q134" s="322"/>
      <c r="R134" s="369"/>
      <c r="S134" s="322"/>
      <c r="T134" s="369"/>
      <c r="U134" s="322"/>
      <c r="V134" s="369"/>
      <c r="W134" s="322"/>
      <c r="X134" s="369"/>
      <c r="Y134" s="322"/>
      <c r="Z134" s="369"/>
      <c r="AA134" s="366">
        <f t="shared" si="4"/>
        <v>0</v>
      </c>
      <c r="AB134" s="362">
        <f t="shared" si="5"/>
        <v>0</v>
      </c>
    </row>
    <row r="135" spans="1:28" s="119" customFormat="1" ht="19.5" customHeight="1" outlineLevel="1">
      <c r="A135" s="329"/>
      <c r="B135" s="206" t="s">
        <v>323</v>
      </c>
      <c r="C135" s="320"/>
      <c r="D135" s="369"/>
      <c r="E135" s="322"/>
      <c r="F135" s="369"/>
      <c r="G135" s="322"/>
      <c r="H135" s="369"/>
      <c r="I135" s="322"/>
      <c r="J135" s="369"/>
      <c r="K135" s="322"/>
      <c r="L135" s="369"/>
      <c r="M135" s="322"/>
      <c r="N135" s="369"/>
      <c r="O135" s="320"/>
      <c r="P135" s="369"/>
      <c r="Q135" s="322"/>
      <c r="R135" s="369"/>
      <c r="S135" s="322"/>
      <c r="T135" s="369"/>
      <c r="U135" s="322"/>
      <c r="V135" s="369"/>
      <c r="W135" s="322"/>
      <c r="X135" s="369"/>
      <c r="Y135" s="322"/>
      <c r="Z135" s="369"/>
      <c r="AA135" s="366">
        <f t="shared" si="4"/>
        <v>0</v>
      </c>
      <c r="AB135" s="362">
        <f t="shared" si="5"/>
        <v>0</v>
      </c>
    </row>
    <row r="136" spans="1:28" s="119" customFormat="1" ht="19.5" customHeight="1" outlineLevel="1">
      <c r="A136" s="329"/>
      <c r="B136" s="206" t="s">
        <v>324</v>
      </c>
      <c r="C136" s="320"/>
      <c r="D136" s="368"/>
      <c r="E136" s="322"/>
      <c r="F136" s="368"/>
      <c r="G136" s="322"/>
      <c r="H136" s="368"/>
      <c r="I136" s="322"/>
      <c r="J136" s="368"/>
      <c r="K136" s="322"/>
      <c r="L136" s="368"/>
      <c r="M136" s="322"/>
      <c r="N136" s="368"/>
      <c r="O136" s="320"/>
      <c r="P136" s="368"/>
      <c r="Q136" s="322"/>
      <c r="R136" s="368"/>
      <c r="S136" s="322"/>
      <c r="T136" s="368"/>
      <c r="U136" s="322"/>
      <c r="V136" s="368"/>
      <c r="W136" s="322"/>
      <c r="X136" s="368"/>
      <c r="Y136" s="322"/>
      <c r="Z136" s="368"/>
      <c r="AA136" s="366">
        <f t="shared" si="4"/>
        <v>0</v>
      </c>
      <c r="AB136" s="362">
        <f t="shared" si="5"/>
        <v>0</v>
      </c>
    </row>
    <row r="137" spans="1:28" s="119" customFormat="1" ht="19.5" customHeight="1" outlineLevel="1">
      <c r="A137" s="329"/>
      <c r="B137" s="206" t="s">
        <v>325</v>
      </c>
      <c r="C137" s="320"/>
      <c r="D137" s="369"/>
      <c r="E137" s="322"/>
      <c r="F137" s="369"/>
      <c r="G137" s="322"/>
      <c r="H137" s="369"/>
      <c r="I137" s="322"/>
      <c r="J137" s="369"/>
      <c r="K137" s="322"/>
      <c r="L137" s="369"/>
      <c r="M137" s="322"/>
      <c r="N137" s="369"/>
      <c r="O137" s="320"/>
      <c r="P137" s="369"/>
      <c r="Q137" s="322"/>
      <c r="R137" s="369"/>
      <c r="S137" s="322"/>
      <c r="T137" s="369"/>
      <c r="U137" s="322"/>
      <c r="V137" s="369"/>
      <c r="W137" s="322"/>
      <c r="X137" s="369"/>
      <c r="Y137" s="322"/>
      <c r="Z137" s="369"/>
      <c r="AA137" s="366">
        <f t="shared" si="4"/>
        <v>0</v>
      </c>
      <c r="AB137" s="362">
        <f t="shared" si="5"/>
        <v>0</v>
      </c>
    </row>
    <row r="138" spans="1:28" s="119" customFormat="1" ht="19.5" customHeight="1" outlineLevel="1">
      <c r="A138" s="329"/>
      <c r="B138" s="206" t="s">
        <v>99</v>
      </c>
      <c r="C138" s="320"/>
      <c r="D138" s="369"/>
      <c r="E138" s="322"/>
      <c r="F138" s="369"/>
      <c r="G138" s="322"/>
      <c r="H138" s="369"/>
      <c r="I138" s="322"/>
      <c r="J138" s="369"/>
      <c r="K138" s="322"/>
      <c r="L138" s="369"/>
      <c r="M138" s="322"/>
      <c r="N138" s="369"/>
      <c r="O138" s="320"/>
      <c r="P138" s="369"/>
      <c r="Q138" s="322"/>
      <c r="R138" s="369"/>
      <c r="S138" s="322"/>
      <c r="T138" s="369"/>
      <c r="U138" s="322"/>
      <c r="V138" s="369"/>
      <c r="W138" s="322"/>
      <c r="X138" s="369"/>
      <c r="Y138" s="322"/>
      <c r="Z138" s="369"/>
      <c r="AA138" s="366">
        <f t="shared" si="4"/>
        <v>0</v>
      </c>
      <c r="AB138" s="362">
        <f t="shared" si="5"/>
        <v>0</v>
      </c>
    </row>
    <row r="139" spans="1:28" s="119" customFormat="1" ht="19.5" customHeight="1" outlineLevel="1">
      <c r="A139" s="329"/>
      <c r="B139" s="206" t="s">
        <v>99</v>
      </c>
      <c r="C139" s="320"/>
      <c r="D139" s="369"/>
      <c r="E139" s="322"/>
      <c r="F139" s="369"/>
      <c r="G139" s="322"/>
      <c r="H139" s="369"/>
      <c r="I139" s="322"/>
      <c r="J139" s="369"/>
      <c r="K139" s="322"/>
      <c r="L139" s="369"/>
      <c r="M139" s="322"/>
      <c r="N139" s="369"/>
      <c r="O139" s="320"/>
      <c r="P139" s="369"/>
      <c r="Q139" s="322"/>
      <c r="R139" s="369"/>
      <c r="S139" s="322"/>
      <c r="T139" s="369"/>
      <c r="U139" s="322"/>
      <c r="V139" s="369"/>
      <c r="W139" s="322"/>
      <c r="X139" s="369"/>
      <c r="Y139" s="322"/>
      <c r="Z139" s="369"/>
      <c r="AA139" s="366">
        <f t="shared" si="4"/>
        <v>0</v>
      </c>
      <c r="AB139" s="362">
        <f t="shared" si="5"/>
        <v>0</v>
      </c>
    </row>
    <row r="140" spans="1:28" s="119" customFormat="1" ht="19.5" customHeight="1" outlineLevel="1">
      <c r="A140" s="329"/>
      <c r="B140" s="455"/>
      <c r="C140" s="320"/>
      <c r="D140" s="321"/>
      <c r="E140" s="322"/>
      <c r="F140" s="321"/>
      <c r="G140" s="322"/>
      <c r="H140" s="321"/>
      <c r="I140" s="322"/>
      <c r="J140" s="321"/>
      <c r="K140" s="322"/>
      <c r="L140" s="321"/>
      <c r="M140" s="322"/>
      <c r="N140" s="321"/>
      <c r="O140" s="320"/>
      <c r="P140" s="321"/>
      <c r="Q140" s="322"/>
      <c r="R140" s="321"/>
      <c r="S140" s="322"/>
      <c r="T140" s="321"/>
      <c r="U140" s="322"/>
      <c r="V140" s="321"/>
      <c r="W140" s="322"/>
      <c r="X140" s="321"/>
      <c r="Y140" s="322"/>
      <c r="Z140" s="321"/>
      <c r="AA140" s="459"/>
      <c r="AB140" s="375"/>
    </row>
    <row r="141" spans="1:28" s="119" customFormat="1" ht="19.5" customHeight="1" outlineLevel="1">
      <c r="A141" s="329"/>
      <c r="B141" s="59" t="s">
        <v>206</v>
      </c>
      <c r="C141" s="320"/>
      <c r="D141" s="321"/>
      <c r="E141" s="322"/>
      <c r="F141" s="321"/>
      <c r="G141" s="322"/>
      <c r="H141" s="321"/>
      <c r="I141" s="322"/>
      <c r="J141" s="321"/>
      <c r="K141" s="322"/>
      <c r="L141" s="321"/>
      <c r="M141" s="322"/>
      <c r="N141" s="321"/>
      <c r="O141" s="320"/>
      <c r="P141" s="321"/>
      <c r="Q141" s="322"/>
      <c r="R141" s="321"/>
      <c r="S141" s="322"/>
      <c r="T141" s="321"/>
      <c r="U141" s="322"/>
      <c r="V141" s="321"/>
      <c r="W141" s="322"/>
      <c r="X141" s="321"/>
      <c r="Y141" s="322"/>
      <c r="Z141" s="321"/>
      <c r="AA141" s="362"/>
      <c r="AB141" s="362"/>
    </row>
    <row r="142" spans="1:28" s="119" customFormat="1" ht="19.5" customHeight="1" outlineLevel="1">
      <c r="A142" s="329"/>
      <c r="B142" s="206" t="s">
        <v>99</v>
      </c>
      <c r="C142" s="320"/>
      <c r="D142" s="369"/>
      <c r="E142" s="322"/>
      <c r="F142" s="369"/>
      <c r="G142" s="322"/>
      <c r="H142" s="369"/>
      <c r="I142" s="322"/>
      <c r="J142" s="369"/>
      <c r="K142" s="322"/>
      <c r="L142" s="369"/>
      <c r="M142" s="322"/>
      <c r="N142" s="369"/>
      <c r="O142" s="320"/>
      <c r="P142" s="369"/>
      <c r="Q142" s="322"/>
      <c r="R142" s="369"/>
      <c r="S142" s="322"/>
      <c r="T142" s="369"/>
      <c r="U142" s="322"/>
      <c r="V142" s="369"/>
      <c r="W142" s="322"/>
      <c r="X142" s="369"/>
      <c r="Y142" s="322"/>
      <c r="Z142" s="369"/>
      <c r="AA142" s="366">
        <f t="shared" si="4"/>
        <v>0</v>
      </c>
      <c r="AB142" s="362">
        <f t="shared" si="5"/>
        <v>0</v>
      </c>
    </row>
    <row r="143" spans="1:28" s="119" customFormat="1" ht="19.5" customHeight="1" outlineLevel="1">
      <c r="A143" s="329"/>
      <c r="B143" s="206" t="s">
        <v>99</v>
      </c>
      <c r="C143" s="320"/>
      <c r="D143" s="369"/>
      <c r="E143" s="322"/>
      <c r="F143" s="369"/>
      <c r="G143" s="322"/>
      <c r="H143" s="369"/>
      <c r="I143" s="322"/>
      <c r="J143" s="369"/>
      <c r="K143" s="322"/>
      <c r="L143" s="369"/>
      <c r="M143" s="322"/>
      <c r="N143" s="369"/>
      <c r="O143" s="320"/>
      <c r="P143" s="369"/>
      <c r="Q143" s="322"/>
      <c r="R143" s="369"/>
      <c r="S143" s="322"/>
      <c r="T143" s="369"/>
      <c r="U143" s="322"/>
      <c r="V143" s="369"/>
      <c r="W143" s="322"/>
      <c r="X143" s="369"/>
      <c r="Y143" s="322"/>
      <c r="Z143" s="369"/>
      <c r="AA143" s="366">
        <f t="shared" si="4"/>
        <v>0</v>
      </c>
      <c r="AB143" s="362">
        <f t="shared" si="5"/>
        <v>0</v>
      </c>
    </row>
    <row r="144" spans="1:28" ht="23.45" customHeight="1" outlineLevel="1">
      <c r="A144" s="26"/>
      <c r="B144" s="317"/>
      <c r="C144" s="309"/>
      <c r="D144" s="460"/>
      <c r="E144" s="310"/>
      <c r="F144" s="313"/>
      <c r="G144" s="309"/>
      <c r="H144" s="313"/>
      <c r="I144" s="309"/>
      <c r="J144" s="21"/>
      <c r="K144" s="310"/>
      <c r="L144" s="21"/>
      <c r="M144" s="310"/>
      <c r="N144" s="313"/>
      <c r="O144" s="309"/>
      <c r="P144" s="21"/>
      <c r="Q144" s="310"/>
      <c r="R144" s="21"/>
      <c r="S144" s="310"/>
      <c r="T144" s="313"/>
      <c r="U144" s="310"/>
      <c r="V144" s="313"/>
      <c r="W144" s="310"/>
      <c r="X144" s="313"/>
      <c r="Y144" s="310"/>
      <c r="Z144" s="313"/>
      <c r="AA144" s="305"/>
      <c r="AB144" s="305"/>
    </row>
    <row r="145" spans="1:29" ht="37.5" customHeight="1">
      <c r="A145" s="26"/>
      <c r="B145" s="331" t="s">
        <v>145</v>
      </c>
      <c r="C145" s="309"/>
      <c r="D145" s="21"/>
      <c r="E145" s="310"/>
      <c r="F145" s="313"/>
      <c r="G145" s="309"/>
      <c r="H145" s="313"/>
      <c r="I145" s="309"/>
      <c r="J145" s="21"/>
      <c r="K145" s="310"/>
      <c r="L145" s="21"/>
      <c r="M145" s="310"/>
      <c r="N145" s="313"/>
      <c r="O145" s="309"/>
      <c r="P145" s="21"/>
      <c r="Q145" s="310"/>
      <c r="R145" s="21"/>
      <c r="S145" s="310"/>
      <c r="T145" s="313"/>
      <c r="U145" s="310"/>
      <c r="V145" s="313"/>
      <c r="W145" s="310"/>
      <c r="X145" s="313"/>
      <c r="Y145" s="310"/>
      <c r="Z145" s="313"/>
      <c r="AA145" s="305"/>
      <c r="AB145" s="305"/>
    </row>
    <row r="146" spans="1:29" ht="28.9" customHeight="1" outlineLevel="1">
      <c r="A146" s="26"/>
      <c r="B146" s="60" t="s">
        <v>41</v>
      </c>
      <c r="C146" s="309"/>
      <c r="D146" s="21"/>
      <c r="E146" s="310"/>
      <c r="F146" s="313"/>
      <c r="G146" s="309"/>
      <c r="H146" s="313"/>
      <c r="I146" s="309"/>
      <c r="J146" s="21"/>
      <c r="K146" s="310"/>
      <c r="L146" s="21"/>
      <c r="M146" s="310"/>
      <c r="N146" s="313"/>
      <c r="O146" s="309"/>
      <c r="P146" s="21"/>
      <c r="Q146" s="310"/>
      <c r="R146" s="21"/>
      <c r="S146" s="310"/>
      <c r="T146" s="313"/>
      <c r="U146" s="310"/>
      <c r="V146" s="313"/>
      <c r="W146" s="310"/>
      <c r="X146" s="313"/>
      <c r="Y146" s="310"/>
      <c r="Z146" s="313"/>
      <c r="AA146" s="305"/>
      <c r="AB146" s="305"/>
    </row>
    <row r="147" spans="1:29" s="119" customFormat="1" ht="19.5" customHeight="1" outlineLevel="1">
      <c r="A147" s="329"/>
      <c r="B147" s="376" t="s">
        <v>99</v>
      </c>
      <c r="C147" s="320"/>
      <c r="D147" s="377"/>
      <c r="E147" s="322"/>
      <c r="F147" s="378"/>
      <c r="G147" s="320"/>
      <c r="H147" s="378"/>
      <c r="I147" s="320"/>
      <c r="J147" s="377"/>
      <c r="K147" s="322"/>
      <c r="L147" s="377"/>
      <c r="M147" s="322"/>
      <c r="N147" s="378"/>
      <c r="O147" s="320"/>
      <c r="P147" s="377"/>
      <c r="Q147" s="322"/>
      <c r="R147" s="377"/>
      <c r="S147" s="322"/>
      <c r="T147" s="378"/>
      <c r="U147" s="379"/>
      <c r="V147" s="378"/>
      <c r="W147" s="379"/>
      <c r="X147" s="378"/>
      <c r="Y147" s="379"/>
      <c r="Z147" s="378"/>
      <c r="AA147" s="366">
        <f t="shared" ref="AA147:AA150" si="6">AVERAGE(Z147+X147+V147+T147+R147+P147+N147+L147+J147+H147+F147+D147)</f>
        <v>0</v>
      </c>
      <c r="AB147" s="366">
        <f t="shared" ref="AB147:AB157" si="7">SUM(Z147+X147+V147+T147+R147+P147+N147+L147+J147+H147+F147+D147)</f>
        <v>0</v>
      </c>
    </row>
    <row r="148" spans="1:29" s="119" customFormat="1" ht="19.5" customHeight="1" outlineLevel="1">
      <c r="A148" s="329"/>
      <c r="B148" s="209" t="s">
        <v>99</v>
      </c>
      <c r="C148" s="320"/>
      <c r="D148" s="368"/>
      <c r="E148" s="322"/>
      <c r="F148" s="367"/>
      <c r="G148" s="320"/>
      <c r="H148" s="367"/>
      <c r="I148" s="320"/>
      <c r="J148" s="368"/>
      <c r="K148" s="322"/>
      <c r="L148" s="368"/>
      <c r="M148" s="322"/>
      <c r="N148" s="367"/>
      <c r="O148" s="320"/>
      <c r="P148" s="368"/>
      <c r="Q148" s="322"/>
      <c r="R148" s="368"/>
      <c r="S148" s="322"/>
      <c r="T148" s="367"/>
      <c r="U148" s="361"/>
      <c r="V148" s="367"/>
      <c r="W148" s="361"/>
      <c r="X148" s="367"/>
      <c r="Y148" s="361"/>
      <c r="Z148" s="367"/>
      <c r="AA148" s="366">
        <f t="shared" si="6"/>
        <v>0</v>
      </c>
      <c r="AB148" s="362">
        <f t="shared" si="7"/>
        <v>0</v>
      </c>
    </row>
    <row r="149" spans="1:29" s="119" customFormat="1" ht="19.5" customHeight="1" outlineLevel="1">
      <c r="A149" s="329"/>
      <c r="B149" s="209" t="s">
        <v>99</v>
      </c>
      <c r="C149" s="320"/>
      <c r="D149" s="368"/>
      <c r="E149" s="322"/>
      <c r="F149" s="367"/>
      <c r="G149" s="320"/>
      <c r="H149" s="367"/>
      <c r="I149" s="320"/>
      <c r="J149" s="368"/>
      <c r="K149" s="322"/>
      <c r="L149" s="368"/>
      <c r="M149" s="322"/>
      <c r="N149" s="367"/>
      <c r="O149" s="320"/>
      <c r="P149" s="368"/>
      <c r="Q149" s="322"/>
      <c r="R149" s="368"/>
      <c r="S149" s="322"/>
      <c r="T149" s="367"/>
      <c r="U149" s="361"/>
      <c r="V149" s="367"/>
      <c r="W149" s="361"/>
      <c r="X149" s="367"/>
      <c r="Y149" s="361"/>
      <c r="Z149" s="367"/>
      <c r="AA149" s="366">
        <f t="shared" si="6"/>
        <v>0</v>
      </c>
      <c r="AB149" s="362">
        <f t="shared" si="7"/>
        <v>0</v>
      </c>
    </row>
    <row r="150" spans="1:29" s="119" customFormat="1" ht="19.5" customHeight="1" outlineLevel="1">
      <c r="A150" s="329"/>
      <c r="B150" s="210"/>
      <c r="C150" s="320"/>
      <c r="D150" s="369"/>
      <c r="E150" s="322"/>
      <c r="F150" s="374"/>
      <c r="G150" s="320"/>
      <c r="H150" s="374"/>
      <c r="I150" s="320"/>
      <c r="J150" s="369"/>
      <c r="K150" s="322"/>
      <c r="L150" s="369"/>
      <c r="M150" s="322"/>
      <c r="N150" s="374"/>
      <c r="O150" s="320"/>
      <c r="P150" s="369"/>
      <c r="Q150" s="322"/>
      <c r="R150" s="369"/>
      <c r="S150" s="322"/>
      <c r="T150" s="374"/>
      <c r="U150" s="365"/>
      <c r="V150" s="374"/>
      <c r="W150" s="365"/>
      <c r="X150" s="374"/>
      <c r="Y150" s="365"/>
      <c r="Z150" s="374"/>
      <c r="AA150" s="366">
        <f t="shared" si="6"/>
        <v>0</v>
      </c>
      <c r="AB150" s="362">
        <f t="shared" si="7"/>
        <v>0</v>
      </c>
    </row>
    <row r="151" spans="1:29" ht="19.5" customHeight="1" outlineLevel="1">
      <c r="A151" s="26"/>
      <c r="B151" s="126"/>
      <c r="C151" s="309"/>
      <c r="D151" s="21"/>
      <c r="E151" s="310"/>
      <c r="F151" s="313"/>
      <c r="G151" s="309"/>
      <c r="H151" s="313"/>
      <c r="I151" s="309"/>
      <c r="J151" s="21"/>
      <c r="K151" s="310"/>
      <c r="L151" s="21"/>
      <c r="M151" s="310"/>
      <c r="N151" s="313"/>
      <c r="O151" s="309"/>
      <c r="P151" s="21"/>
      <c r="Q151" s="310"/>
      <c r="R151" s="21"/>
      <c r="S151" s="310"/>
      <c r="T151" s="313"/>
      <c r="U151" s="310"/>
      <c r="V151" s="313"/>
      <c r="W151" s="310"/>
      <c r="X151" s="313"/>
      <c r="Y151" s="310"/>
      <c r="Z151" s="313"/>
      <c r="AA151" s="305"/>
      <c r="AB151" s="316"/>
    </row>
    <row r="152" spans="1:29" ht="19.5" customHeight="1" outlineLevel="1">
      <c r="A152" s="26"/>
      <c r="B152" s="126"/>
      <c r="C152" s="309"/>
      <c r="D152" s="21"/>
      <c r="E152" s="310"/>
      <c r="F152" s="313"/>
      <c r="G152" s="309"/>
      <c r="H152" s="313"/>
      <c r="I152" s="309"/>
      <c r="J152" s="21"/>
      <c r="K152" s="310"/>
      <c r="L152" s="21"/>
      <c r="M152" s="310"/>
      <c r="N152" s="313"/>
      <c r="O152" s="309"/>
      <c r="P152" s="21"/>
      <c r="Q152" s="310"/>
      <c r="R152" s="21"/>
      <c r="S152" s="310"/>
      <c r="T152" s="313"/>
      <c r="U152" s="310"/>
      <c r="V152" s="313"/>
      <c r="W152" s="310"/>
      <c r="X152" s="313"/>
      <c r="Y152" s="310"/>
      <c r="Z152" s="313"/>
      <c r="AA152" s="305"/>
      <c r="AB152" s="305"/>
    </row>
    <row r="153" spans="1:29" ht="19.5" customHeight="1" outlineLevel="1">
      <c r="A153" s="26"/>
      <c r="B153" s="331" t="s">
        <v>232</v>
      </c>
      <c r="C153" s="309"/>
      <c r="D153" s="21"/>
      <c r="E153" s="310"/>
      <c r="F153" s="313"/>
      <c r="G153" s="309"/>
      <c r="H153" s="313"/>
      <c r="I153" s="309"/>
      <c r="J153" s="21"/>
      <c r="K153" s="310"/>
      <c r="L153" s="21"/>
      <c r="M153" s="310"/>
      <c r="N153" s="313"/>
      <c r="O153" s="309"/>
      <c r="P153" s="21"/>
      <c r="Q153" s="310"/>
      <c r="R153" s="21"/>
      <c r="S153" s="310"/>
      <c r="T153" s="313"/>
      <c r="U153" s="310"/>
      <c r="V153" s="313"/>
      <c r="W153" s="310"/>
      <c r="X153" s="313"/>
      <c r="Y153" s="310"/>
      <c r="Z153" s="313"/>
      <c r="AA153" s="305"/>
      <c r="AB153" s="305"/>
    </row>
    <row r="154" spans="1:29" ht="19.5" customHeight="1" outlineLevel="1">
      <c r="A154" s="26"/>
      <c r="B154" s="126"/>
      <c r="C154" s="309"/>
      <c r="D154" s="325"/>
      <c r="E154" s="310"/>
      <c r="F154" s="326"/>
      <c r="G154" s="309"/>
      <c r="H154" s="326"/>
      <c r="I154" s="309"/>
      <c r="J154" s="325"/>
      <c r="K154" s="310"/>
      <c r="L154" s="325"/>
      <c r="M154" s="310"/>
      <c r="N154" s="326"/>
      <c r="O154" s="309"/>
      <c r="P154" s="325"/>
      <c r="Q154" s="310"/>
      <c r="R154" s="325"/>
      <c r="S154" s="310"/>
      <c r="T154" s="326"/>
      <c r="U154" s="327"/>
      <c r="V154" s="326"/>
      <c r="W154" s="327"/>
      <c r="X154" s="326"/>
      <c r="Y154" s="327"/>
      <c r="Z154" s="326"/>
      <c r="AA154" s="311"/>
      <c r="AB154" s="311"/>
    </row>
    <row r="155" spans="1:29" ht="19.5" customHeight="1" outlineLevel="1">
      <c r="A155" s="26"/>
      <c r="B155" s="465" t="s">
        <v>326</v>
      </c>
      <c r="C155" s="309"/>
      <c r="D155" s="466"/>
      <c r="E155" s="310"/>
      <c r="F155" s="467"/>
      <c r="G155" s="309"/>
      <c r="H155" s="467"/>
      <c r="I155" s="309"/>
      <c r="J155" s="466"/>
      <c r="K155" s="310"/>
      <c r="L155" s="466"/>
      <c r="M155" s="310"/>
      <c r="N155" s="467"/>
      <c r="O155" s="309"/>
      <c r="P155" s="466"/>
      <c r="Q155" s="310"/>
      <c r="R155" s="466"/>
      <c r="S155" s="310"/>
      <c r="T155" s="467"/>
      <c r="U155" s="468"/>
      <c r="V155" s="467"/>
      <c r="W155" s="468"/>
      <c r="X155" s="467"/>
      <c r="Y155" s="468"/>
      <c r="Z155" s="467"/>
      <c r="AA155" s="461">
        <f t="shared" ref="AA155:AA157" si="8">AVERAGE(Z155+X155+V155+T155+R155+P155+N155+L155+J155+H155+F155+D155)</f>
        <v>0</v>
      </c>
      <c r="AB155" s="311">
        <f t="shared" si="7"/>
        <v>0</v>
      </c>
    </row>
    <row r="156" spans="1:29" ht="19.5" customHeight="1" outlineLevel="1">
      <c r="A156" s="26"/>
      <c r="B156" s="465" t="s">
        <v>326</v>
      </c>
      <c r="C156" s="309"/>
      <c r="D156" s="466"/>
      <c r="E156" s="310"/>
      <c r="F156" s="467"/>
      <c r="G156" s="309"/>
      <c r="H156" s="467"/>
      <c r="I156" s="309"/>
      <c r="J156" s="466"/>
      <c r="K156" s="310"/>
      <c r="L156" s="466"/>
      <c r="M156" s="310"/>
      <c r="N156" s="467"/>
      <c r="O156" s="309"/>
      <c r="P156" s="466"/>
      <c r="Q156" s="310"/>
      <c r="R156" s="466"/>
      <c r="S156" s="310"/>
      <c r="T156" s="467"/>
      <c r="U156" s="468"/>
      <c r="V156" s="467"/>
      <c r="W156" s="468"/>
      <c r="X156" s="467"/>
      <c r="Y156" s="468"/>
      <c r="Z156" s="467"/>
      <c r="AA156" s="461">
        <f t="shared" si="8"/>
        <v>0</v>
      </c>
      <c r="AB156" s="311">
        <f t="shared" si="7"/>
        <v>0</v>
      </c>
    </row>
    <row r="157" spans="1:29" ht="19.5" customHeight="1" outlineLevel="1">
      <c r="A157" s="26"/>
      <c r="B157" s="465" t="s">
        <v>326</v>
      </c>
      <c r="C157" s="309"/>
      <c r="D157" s="466"/>
      <c r="E157" s="310"/>
      <c r="F157" s="467"/>
      <c r="G157" s="309"/>
      <c r="H157" s="467"/>
      <c r="I157" s="309"/>
      <c r="J157" s="466"/>
      <c r="K157" s="310"/>
      <c r="L157" s="466"/>
      <c r="M157" s="310"/>
      <c r="N157" s="467"/>
      <c r="O157" s="309"/>
      <c r="P157" s="466"/>
      <c r="Q157" s="310"/>
      <c r="R157" s="466"/>
      <c r="S157" s="310"/>
      <c r="T157" s="467"/>
      <c r="U157" s="468"/>
      <c r="V157" s="467"/>
      <c r="W157" s="468"/>
      <c r="X157" s="467"/>
      <c r="Y157" s="468"/>
      <c r="Z157" s="467"/>
      <c r="AA157" s="461">
        <f t="shared" si="8"/>
        <v>0</v>
      </c>
      <c r="AB157" s="311">
        <f t="shared" si="7"/>
        <v>0</v>
      </c>
    </row>
    <row r="158" spans="1:29" ht="19.5" customHeight="1" outlineLevel="1">
      <c r="A158" s="26"/>
      <c r="B158" s="126"/>
      <c r="C158" s="309"/>
      <c r="D158" s="21"/>
      <c r="E158" s="310"/>
      <c r="F158" s="313"/>
      <c r="G158" s="309"/>
      <c r="H158" s="313"/>
      <c r="I158" s="309"/>
      <c r="J158" s="21"/>
      <c r="K158" s="310"/>
      <c r="L158" s="21"/>
      <c r="M158" s="310"/>
      <c r="N158" s="313"/>
      <c r="O158" s="309"/>
      <c r="P158" s="21"/>
      <c r="Q158" s="310"/>
      <c r="R158" s="21"/>
      <c r="S158" s="310"/>
      <c r="T158" s="313"/>
      <c r="U158" s="310"/>
      <c r="V158" s="313"/>
      <c r="W158" s="310"/>
      <c r="X158" s="313"/>
      <c r="Y158" s="310"/>
      <c r="Z158" s="313"/>
      <c r="AA158" s="305"/>
      <c r="AB158" s="305"/>
    </row>
    <row r="159" spans="1:29" ht="15.75" customHeight="1">
      <c r="B159" s="21"/>
      <c r="C159" s="309"/>
      <c r="D159" s="314"/>
      <c r="E159" s="310"/>
      <c r="F159" s="313"/>
      <c r="G159" s="309"/>
      <c r="H159" s="313"/>
      <c r="I159" s="309"/>
      <c r="J159" s="21"/>
      <c r="K159" s="310"/>
      <c r="L159" s="21"/>
      <c r="M159" s="310"/>
      <c r="N159" s="313"/>
      <c r="O159" s="309"/>
      <c r="P159" s="21"/>
      <c r="Q159" s="310"/>
      <c r="R159" s="21"/>
      <c r="S159" s="310"/>
      <c r="T159" s="313"/>
      <c r="U159" s="310"/>
      <c r="V159" s="313"/>
      <c r="W159" s="310"/>
      <c r="X159" s="313"/>
      <c r="Y159" s="310"/>
      <c r="Z159" s="313"/>
      <c r="AA159" s="305"/>
      <c r="AB159" s="305"/>
    </row>
    <row r="160" spans="1:29" s="482" customFormat="1" ht="19.899999999999999" customHeight="1">
      <c r="A160" s="477"/>
      <c r="B160" s="478" t="s">
        <v>327</v>
      </c>
      <c r="C160" s="471">
        <f t="shared" ref="C160:Z160" si="9">SUM(C3:C17)</f>
        <v>0</v>
      </c>
      <c r="D160" s="472">
        <f>SUM(D3:D17)</f>
        <v>0</v>
      </c>
      <c r="E160" s="473">
        <f t="shared" si="9"/>
        <v>0</v>
      </c>
      <c r="F160" s="474">
        <f t="shared" si="9"/>
        <v>0</v>
      </c>
      <c r="G160" s="471">
        <f t="shared" si="9"/>
        <v>0</v>
      </c>
      <c r="H160" s="474">
        <f t="shared" si="9"/>
        <v>0</v>
      </c>
      <c r="I160" s="471">
        <f t="shared" si="9"/>
        <v>0</v>
      </c>
      <c r="J160" s="479">
        <f t="shared" si="9"/>
        <v>0</v>
      </c>
      <c r="K160" s="473">
        <f t="shared" si="9"/>
        <v>0</v>
      </c>
      <c r="L160" s="472">
        <f t="shared" si="9"/>
        <v>0</v>
      </c>
      <c r="M160" s="473">
        <f t="shared" si="9"/>
        <v>0</v>
      </c>
      <c r="N160" s="474">
        <f t="shared" si="9"/>
        <v>0</v>
      </c>
      <c r="O160" s="471">
        <f t="shared" si="9"/>
        <v>0</v>
      </c>
      <c r="P160" s="479">
        <f t="shared" si="9"/>
        <v>0</v>
      </c>
      <c r="Q160" s="473">
        <f t="shared" si="9"/>
        <v>0</v>
      </c>
      <c r="R160" s="472">
        <f t="shared" si="9"/>
        <v>0</v>
      </c>
      <c r="S160" s="480">
        <f t="shared" si="9"/>
        <v>0</v>
      </c>
      <c r="T160" s="474">
        <f t="shared" si="9"/>
        <v>0</v>
      </c>
      <c r="U160" s="480">
        <f t="shared" si="9"/>
        <v>0</v>
      </c>
      <c r="V160" s="481">
        <f t="shared" si="9"/>
        <v>0</v>
      </c>
      <c r="W160" s="480">
        <f t="shared" si="9"/>
        <v>0</v>
      </c>
      <c r="X160" s="481">
        <f t="shared" si="9"/>
        <v>0</v>
      </c>
      <c r="Y160" s="480">
        <f t="shared" si="9"/>
        <v>0</v>
      </c>
      <c r="Z160" s="481">
        <f t="shared" si="9"/>
        <v>0</v>
      </c>
      <c r="AA160" s="470">
        <f>AVERAGE(Z160+X160+V160+T160+R160+P160+N160+L160+J160+H160+F160+D160)</f>
        <v>0</v>
      </c>
      <c r="AB160" s="470">
        <f>SUM(Z160+X160+V160+T160+R160+P160+N160+L160+J160+H160+F160+D160)</f>
        <v>0</v>
      </c>
      <c r="AC160" s="482" t="s">
        <v>219</v>
      </c>
    </row>
    <row r="161" spans="1:29" s="338" customFormat="1" ht="19.899999999999999" customHeight="1">
      <c r="A161" s="332"/>
      <c r="B161" s="469" t="s">
        <v>90</v>
      </c>
      <c r="C161" s="471">
        <f t="shared" ref="C161:H161" si="10">SUM(C22:C28)</f>
        <v>0</v>
      </c>
      <c r="D161" s="472">
        <f>SUM(D22:D28)</f>
        <v>0</v>
      </c>
      <c r="E161" s="473">
        <f t="shared" si="10"/>
        <v>0</v>
      </c>
      <c r="F161" s="474">
        <f t="shared" si="10"/>
        <v>0</v>
      </c>
      <c r="G161" s="473">
        <f t="shared" si="10"/>
        <v>0</v>
      </c>
      <c r="H161" s="474">
        <f t="shared" si="10"/>
        <v>0</v>
      </c>
      <c r="I161" s="473">
        <f t="shared" ref="I161:R161" si="11">SUM(I22:I28)</f>
        <v>0</v>
      </c>
      <c r="J161" s="474">
        <f t="shared" si="11"/>
        <v>0</v>
      </c>
      <c r="K161" s="473">
        <f t="shared" si="11"/>
        <v>0</v>
      </c>
      <c r="L161" s="474">
        <f t="shared" si="11"/>
        <v>0</v>
      </c>
      <c r="M161" s="473">
        <f t="shared" si="11"/>
        <v>0</v>
      </c>
      <c r="N161" s="474">
        <f t="shared" si="11"/>
        <v>0</v>
      </c>
      <c r="O161" s="473">
        <f t="shared" si="11"/>
        <v>0</v>
      </c>
      <c r="P161" s="474">
        <f t="shared" si="11"/>
        <v>0</v>
      </c>
      <c r="Q161" s="473">
        <f t="shared" si="11"/>
        <v>0</v>
      </c>
      <c r="R161" s="474">
        <f t="shared" si="11"/>
        <v>0</v>
      </c>
      <c r="S161" s="473">
        <f>SUM(S22:S28)</f>
        <v>0</v>
      </c>
      <c r="T161" s="474">
        <f>SUM(T22:T28)</f>
        <v>0</v>
      </c>
      <c r="U161" s="473">
        <f>SUM(U22:U28)</f>
        <v>0</v>
      </c>
      <c r="V161" s="474">
        <f>SUM(V22:V28)</f>
        <v>0</v>
      </c>
      <c r="W161" s="473">
        <f t="shared" ref="W161:Z161" si="12">SUM(W22:W28)</f>
        <v>0</v>
      </c>
      <c r="X161" s="474">
        <f t="shared" si="12"/>
        <v>0</v>
      </c>
      <c r="Y161" s="473">
        <f t="shared" si="12"/>
        <v>0</v>
      </c>
      <c r="Z161" s="474">
        <f t="shared" si="12"/>
        <v>0</v>
      </c>
      <c r="AA161" s="470">
        <f>AVERAGE(Z161+X161+V161+T161+R161+P161+N161+L161+J161+H161+F161+D161)</f>
        <v>0</v>
      </c>
      <c r="AB161" s="470">
        <f t="shared" ref="AB161:AB162" si="13">SUM(Z161+X161+V161+T161+R161+P161+N161+L161+J161+H161+F161+D161)</f>
        <v>0</v>
      </c>
      <c r="AC161" s="482" t="s">
        <v>90</v>
      </c>
    </row>
    <row r="162" spans="1:29" s="484" customFormat="1" ht="19.899999999999999" customHeight="1" thickBot="1">
      <c r="A162" s="483"/>
      <c r="B162" s="333" t="s">
        <v>328</v>
      </c>
      <c r="C162" s="334">
        <f>SUM(C33:C159)</f>
        <v>0</v>
      </c>
      <c r="D162" s="335">
        <f>SUM(D33:D159)</f>
        <v>0</v>
      </c>
      <c r="E162" s="336">
        <f>SUM(E33:E159)</f>
        <v>0</v>
      </c>
      <c r="F162" s="337">
        <f>SUM(F33:F159)</f>
        <v>0</v>
      </c>
      <c r="G162" s="334">
        <f t="shared" ref="G162:Z162" si="14">SUM(G33:G159)</f>
        <v>0</v>
      </c>
      <c r="H162" s="335">
        <f t="shared" si="14"/>
        <v>0</v>
      </c>
      <c r="I162" s="336">
        <f t="shared" si="14"/>
        <v>0</v>
      </c>
      <c r="J162" s="337">
        <f t="shared" si="14"/>
        <v>0</v>
      </c>
      <c r="K162" s="334">
        <f t="shared" si="14"/>
        <v>0</v>
      </c>
      <c r="L162" s="335">
        <f t="shared" si="14"/>
        <v>0</v>
      </c>
      <c r="M162" s="336">
        <f t="shared" si="14"/>
        <v>0</v>
      </c>
      <c r="N162" s="337">
        <f t="shared" si="14"/>
        <v>0</v>
      </c>
      <c r="O162" s="334">
        <f t="shared" si="14"/>
        <v>0</v>
      </c>
      <c r="P162" s="335">
        <f t="shared" si="14"/>
        <v>0</v>
      </c>
      <c r="Q162" s="336">
        <f t="shared" si="14"/>
        <v>0</v>
      </c>
      <c r="R162" s="337">
        <f t="shared" si="14"/>
        <v>0</v>
      </c>
      <c r="S162" s="334">
        <f t="shared" si="14"/>
        <v>0</v>
      </c>
      <c r="T162" s="335">
        <f t="shared" si="14"/>
        <v>0</v>
      </c>
      <c r="U162" s="336">
        <f t="shared" si="14"/>
        <v>0</v>
      </c>
      <c r="V162" s="337">
        <f t="shared" si="14"/>
        <v>0</v>
      </c>
      <c r="W162" s="334">
        <f t="shared" si="14"/>
        <v>0</v>
      </c>
      <c r="X162" s="335">
        <f t="shared" si="14"/>
        <v>0</v>
      </c>
      <c r="Y162" s="336">
        <f t="shared" si="14"/>
        <v>0</v>
      </c>
      <c r="Z162" s="337">
        <f t="shared" si="14"/>
        <v>0</v>
      </c>
      <c r="AA162" s="486">
        <f t="shared" ref="AA162:AA163" si="15">AVERAGE(Z162+X162+V162+T162+R162+P162+N162+L162+J162+H162+F162+D162)</f>
        <v>0</v>
      </c>
      <c r="AB162" s="486">
        <f t="shared" si="13"/>
        <v>0</v>
      </c>
      <c r="AC162" s="487" t="s">
        <v>328</v>
      </c>
    </row>
    <row r="163" spans="1:29" s="344" customFormat="1" ht="30" customHeight="1" thickBot="1">
      <c r="A163" s="340"/>
      <c r="B163" s="341" t="s">
        <v>329</v>
      </c>
      <c r="C163" s="342">
        <f>C160-C161-C162</f>
        <v>0</v>
      </c>
      <c r="D163" s="343">
        <f>D160-D161-D162</f>
        <v>0</v>
      </c>
      <c r="E163" s="342">
        <f t="shared" ref="E163:J163" si="16">E160-E161-E162</f>
        <v>0</v>
      </c>
      <c r="F163" s="343">
        <f t="shared" si="16"/>
        <v>0</v>
      </c>
      <c r="G163" s="342">
        <f t="shared" si="16"/>
        <v>0</v>
      </c>
      <c r="H163" s="343">
        <f t="shared" si="16"/>
        <v>0</v>
      </c>
      <c r="I163" s="342">
        <f t="shared" si="16"/>
        <v>0</v>
      </c>
      <c r="J163" s="343">
        <f t="shared" si="16"/>
        <v>0</v>
      </c>
      <c r="K163" s="342">
        <f t="shared" ref="K163" si="17">K160-K161-K162</f>
        <v>0</v>
      </c>
      <c r="L163" s="343">
        <f t="shared" ref="L163" si="18">L160-L161-L162</f>
        <v>0</v>
      </c>
      <c r="M163" s="342">
        <f t="shared" ref="M163" si="19">M160-M161-M162</f>
        <v>0</v>
      </c>
      <c r="N163" s="343">
        <f t="shared" ref="N163:P163" si="20">N160-N161-N162</f>
        <v>0</v>
      </c>
      <c r="O163" s="342">
        <f t="shared" si="20"/>
        <v>0</v>
      </c>
      <c r="P163" s="343">
        <f t="shared" si="20"/>
        <v>0</v>
      </c>
      <c r="Q163" s="342">
        <f t="shared" ref="Q163" si="21">Q160-Q161-Q162</f>
        <v>0</v>
      </c>
      <c r="R163" s="343">
        <f t="shared" ref="R163" si="22">R160-R161-R162</f>
        <v>0</v>
      </c>
      <c r="S163" s="342">
        <f t="shared" ref="S163" si="23">S160-S161-S162</f>
        <v>0</v>
      </c>
      <c r="T163" s="343">
        <f t="shared" ref="T163:V163" si="24">T160-T161-T162</f>
        <v>0</v>
      </c>
      <c r="U163" s="342">
        <f t="shared" si="24"/>
        <v>0</v>
      </c>
      <c r="V163" s="343">
        <f t="shared" si="24"/>
        <v>0</v>
      </c>
      <c r="W163" s="342">
        <f t="shared" ref="W163" si="25">W160-W161-W162</f>
        <v>0</v>
      </c>
      <c r="X163" s="343">
        <f t="shared" ref="X163" si="26">X160-X161-X162</f>
        <v>0</v>
      </c>
      <c r="Y163" s="342">
        <f t="shared" ref="Y163" si="27">Y160-Y161-Y162</f>
        <v>0</v>
      </c>
      <c r="Z163" s="343">
        <f t="shared" ref="Z163" si="28">Z160-Z161-Z162</f>
        <v>0</v>
      </c>
      <c r="AA163" s="485">
        <f t="shared" si="15"/>
        <v>0</v>
      </c>
      <c r="AB163" s="485">
        <f t="shared" ref="AB163" si="29">SUM(Z163+X163+V163+T163+R163+P163+N163+L163+J163+H163+F163+D163)</f>
        <v>0</v>
      </c>
      <c r="AC163" s="488" t="s">
        <v>330</v>
      </c>
    </row>
    <row r="164" spans="1:29" s="350" customFormat="1" ht="67.900000000000006" customHeight="1" thickTop="1" thickBot="1">
      <c r="A164" s="7"/>
      <c r="B164" s="345"/>
      <c r="C164" s="301" t="s">
        <v>331</v>
      </c>
      <c r="D164" s="346" t="s">
        <v>332</v>
      </c>
      <c r="E164" s="303" t="s">
        <v>331</v>
      </c>
      <c r="F164" s="347" t="s">
        <v>332</v>
      </c>
      <c r="G164" s="301" t="s">
        <v>331</v>
      </c>
      <c r="H164" s="347" t="s">
        <v>332</v>
      </c>
      <c r="I164" s="301" t="s">
        <v>331</v>
      </c>
      <c r="J164" s="346" t="s">
        <v>332</v>
      </c>
      <c r="K164" s="301" t="s">
        <v>331</v>
      </c>
      <c r="L164" s="347" t="s">
        <v>332</v>
      </c>
      <c r="M164" s="301" t="s">
        <v>331</v>
      </c>
      <c r="N164" s="346" t="s">
        <v>332</v>
      </c>
      <c r="O164" s="301" t="s">
        <v>331</v>
      </c>
      <c r="P164" s="347" t="s">
        <v>332</v>
      </c>
      <c r="Q164" s="348" t="s">
        <v>331</v>
      </c>
      <c r="R164" s="347" t="s">
        <v>332</v>
      </c>
      <c r="S164" s="348" t="s">
        <v>331</v>
      </c>
      <c r="T164" s="346" t="s">
        <v>332</v>
      </c>
      <c r="U164" s="303" t="s">
        <v>333</v>
      </c>
      <c r="V164" s="346" t="s">
        <v>334</v>
      </c>
      <c r="W164" s="303" t="s">
        <v>335</v>
      </c>
      <c r="X164" s="346" t="s">
        <v>334</v>
      </c>
      <c r="Y164" s="303" t="s">
        <v>254</v>
      </c>
      <c r="Z164" s="349" t="s">
        <v>334</v>
      </c>
      <c r="AA164" s="305"/>
      <c r="AB164" s="305"/>
    </row>
    <row r="165" spans="1:29" s="350" customFormat="1" ht="22.15" customHeight="1" thickBot="1">
      <c r="A165" s="7"/>
      <c r="B165" s="475"/>
      <c r="C165" s="649" t="str">
        <f>C2</f>
        <v>Name month</v>
      </c>
      <c r="D165" s="649"/>
      <c r="E165" s="643" t="str">
        <f>E2</f>
        <v>Name month</v>
      </c>
      <c r="F165" s="649"/>
      <c r="G165" s="643" t="str">
        <f>G2</f>
        <v>Name month</v>
      </c>
      <c r="H165" s="649"/>
      <c r="I165" s="643" t="str">
        <f>I2</f>
        <v>Name month</v>
      </c>
      <c r="J165" s="642"/>
      <c r="K165" s="649" t="str">
        <f>K2</f>
        <v>Name month</v>
      </c>
      <c r="L165" s="642"/>
      <c r="M165" s="649" t="str">
        <f>M2</f>
        <v>Name month</v>
      </c>
      <c r="N165" s="649"/>
      <c r="O165" s="647" t="str">
        <f>O2</f>
        <v>Name month</v>
      </c>
      <c r="P165" s="642"/>
      <c r="Q165" s="649" t="str">
        <f>Q2</f>
        <v>Name month</v>
      </c>
      <c r="R165" s="642"/>
      <c r="S165" s="649" t="str">
        <f>S2</f>
        <v>Name month</v>
      </c>
      <c r="T165" s="649"/>
      <c r="U165" s="647" t="str">
        <f>U2</f>
        <v>Name month</v>
      </c>
      <c r="V165" s="642"/>
      <c r="W165" s="648" t="str">
        <f>W2</f>
        <v>Name month</v>
      </c>
      <c r="X165" s="642"/>
      <c r="Y165" s="649" t="str">
        <f>Y2</f>
        <v>Name month</v>
      </c>
      <c r="Z165" s="649"/>
      <c r="AA165" s="351"/>
      <c r="AB165" s="305"/>
    </row>
    <row r="166" spans="1:29" s="339" customFormat="1" ht="30" customHeight="1" thickBot="1">
      <c r="A166" s="352"/>
      <c r="B166" s="476"/>
      <c r="C166" s="353"/>
      <c r="D166" s="354"/>
      <c r="E166" s="353"/>
      <c r="F166" s="354"/>
      <c r="G166" s="353"/>
      <c r="H166" s="354"/>
      <c r="I166" s="353"/>
      <c r="J166" s="354"/>
      <c r="K166" s="353"/>
      <c r="L166" s="354"/>
      <c r="M166" s="353"/>
      <c r="N166" s="355"/>
      <c r="O166" s="356"/>
      <c r="P166" s="354"/>
      <c r="Q166" s="353"/>
      <c r="R166" s="355"/>
      <c r="S166" s="357"/>
      <c r="T166" s="355"/>
      <c r="U166" s="356"/>
      <c r="V166" s="355"/>
      <c r="W166" s="356"/>
      <c r="X166" s="354"/>
      <c r="Y166" s="356"/>
      <c r="Z166" s="354"/>
      <c r="AA166" s="358"/>
      <c r="AB166" s="358"/>
    </row>
    <row r="167" spans="1:29" ht="48" customHeight="1">
      <c r="AA167" s="560" t="s">
        <v>336</v>
      </c>
      <c r="AB167" s="561" t="s">
        <v>337</v>
      </c>
    </row>
  </sheetData>
  <mergeCells count="25">
    <mergeCell ref="C165:D165"/>
    <mergeCell ref="E165:F165"/>
    <mergeCell ref="G165:H165"/>
    <mergeCell ref="I165:J165"/>
    <mergeCell ref="K2:L2"/>
    <mergeCell ref="U165:V165"/>
    <mergeCell ref="W165:X165"/>
    <mergeCell ref="Y165:Z165"/>
    <mergeCell ref="K165:L165"/>
    <mergeCell ref="Y2:Z2"/>
    <mergeCell ref="M2:N2"/>
    <mergeCell ref="O2:P2"/>
    <mergeCell ref="Q2:R2"/>
    <mergeCell ref="S2:T2"/>
    <mergeCell ref="U2:V2"/>
    <mergeCell ref="W2:X2"/>
    <mergeCell ref="M165:N165"/>
    <mergeCell ref="O165:P165"/>
    <mergeCell ref="Q165:R165"/>
    <mergeCell ref="S165:T165"/>
    <mergeCell ref="A1:B2"/>
    <mergeCell ref="C2:D2"/>
    <mergeCell ref="E2:F2"/>
    <mergeCell ref="G2:H2"/>
    <mergeCell ref="I2:J2"/>
  </mergeCells>
  <conditionalFormatting sqref="C163:Z163">
    <cfRule type="cellIs" dxfId="0" priority="1" operator="lessThan">
      <formula>0</formula>
    </cfRule>
  </conditionalFormatting>
  <pageMargins left="0.7" right="0.7" top="0.75" bottom="0.75" header="0.3" footer="0.3"/>
  <pageSetup scale="75" orientation="landscape" r:id="rId1"/>
  <rowBreaks count="4" manualBreakCount="4">
    <brk id="28" max="16383" man="1"/>
    <brk id="62" max="16383" man="1"/>
    <brk id="97" max="16383" man="1"/>
    <brk id="145" max="16383" man="1"/>
  </rowBreaks>
  <colBreaks count="1" manualBreakCount="1">
    <brk id="6"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5F844-B65E-4D11-8B45-88AB0A43753D}">
  <sheetPr>
    <tabColor theme="8"/>
  </sheetPr>
  <dimension ref="A1:N54"/>
  <sheetViews>
    <sheetView topLeftCell="A23" workbookViewId="0">
      <selection activeCell="F35" sqref="F35"/>
    </sheetView>
  </sheetViews>
  <sheetFormatPr defaultColWidth="11.5703125" defaultRowHeight="16.899999999999999"/>
  <cols>
    <col min="1" max="1" width="9.42578125" style="489" customWidth="1"/>
    <col min="2" max="5" width="11.5703125" style="489"/>
    <col min="6" max="6" width="53.7109375" style="489" customWidth="1"/>
    <col min="7" max="7" width="21.5703125" style="489" customWidth="1"/>
    <col min="8" max="16384" width="11.5703125" style="489"/>
  </cols>
  <sheetData>
    <row r="1" spans="1:14" ht="83.45" customHeight="1">
      <c r="A1" s="652" t="s">
        <v>338</v>
      </c>
      <c r="B1" s="652"/>
      <c r="C1" s="652"/>
      <c r="D1" s="652"/>
      <c r="E1" s="652"/>
      <c r="F1" s="652"/>
      <c r="G1" s="652"/>
      <c r="H1" s="652"/>
      <c r="I1" s="652"/>
      <c r="J1" s="652"/>
      <c r="K1" s="652"/>
      <c r="L1" s="652"/>
      <c r="M1" s="652"/>
      <c r="N1" s="652"/>
    </row>
    <row r="2" spans="1:14">
      <c r="A2" s="490"/>
      <c r="B2" s="490"/>
      <c r="C2" s="490"/>
      <c r="D2" s="490"/>
      <c r="E2" s="490"/>
      <c r="F2" s="490"/>
      <c r="G2" s="490"/>
      <c r="H2" s="490"/>
      <c r="I2" s="490"/>
      <c r="J2" s="490"/>
      <c r="K2" s="490"/>
      <c r="L2" s="490"/>
      <c r="M2" s="490"/>
      <c r="N2" s="490"/>
    </row>
    <row r="3" spans="1:14">
      <c r="A3" s="490"/>
      <c r="B3" s="491"/>
      <c r="C3" s="491"/>
      <c r="D3" s="491"/>
      <c r="E3" s="491"/>
      <c r="F3" s="491"/>
      <c r="G3" s="491"/>
      <c r="H3" s="491"/>
      <c r="I3" s="490"/>
      <c r="J3" s="490"/>
      <c r="K3" s="490"/>
      <c r="L3" s="490"/>
      <c r="M3" s="490"/>
      <c r="N3" s="490"/>
    </row>
    <row r="4" spans="1:14" ht="17.45" thickBot="1">
      <c r="A4" s="490"/>
      <c r="B4" s="491"/>
      <c r="C4" s="491"/>
      <c r="D4" s="491"/>
      <c r="E4" s="491"/>
      <c r="F4" s="491"/>
      <c r="G4" s="491"/>
      <c r="H4" s="491"/>
      <c r="I4" s="490"/>
      <c r="J4" s="490"/>
      <c r="K4" s="490"/>
      <c r="L4" s="490"/>
      <c r="M4" s="490"/>
      <c r="N4" s="490"/>
    </row>
    <row r="5" spans="1:14" s="495" customFormat="1" ht="25.9" thickBot="1">
      <c r="A5" s="492"/>
      <c r="B5" s="653" t="s">
        <v>339</v>
      </c>
      <c r="C5" s="654"/>
      <c r="D5" s="654"/>
      <c r="E5" s="654"/>
      <c r="F5" s="654"/>
      <c r="G5" s="493">
        <v>0</v>
      </c>
      <c r="H5" s="494"/>
      <c r="I5" s="492"/>
      <c r="J5" s="492"/>
      <c r="K5" s="492"/>
      <c r="L5" s="492"/>
      <c r="M5" s="492"/>
      <c r="N5" s="492"/>
    </row>
    <row r="6" spans="1:14" ht="25.15">
      <c r="A6" s="490"/>
      <c r="B6" s="496"/>
      <c r="C6" s="491"/>
      <c r="D6" s="491"/>
      <c r="E6" s="491"/>
      <c r="F6" s="491"/>
      <c r="G6" s="497"/>
      <c r="H6" s="498"/>
      <c r="I6" s="490"/>
      <c r="J6" s="490"/>
      <c r="K6" s="490"/>
      <c r="L6" s="490"/>
      <c r="M6" s="490"/>
      <c r="N6" s="490"/>
    </row>
    <row r="7" spans="1:14" ht="19.149999999999999">
      <c r="A7" s="490"/>
      <c r="B7" s="499"/>
      <c r="C7" s="491"/>
      <c r="D7" s="491"/>
      <c r="E7" s="491"/>
      <c r="F7" s="491"/>
      <c r="G7" s="497"/>
      <c r="H7" s="498"/>
      <c r="I7" s="490"/>
      <c r="J7" s="490"/>
      <c r="K7" s="490"/>
      <c r="L7" s="490"/>
      <c r="M7" s="490"/>
      <c r="N7" s="490"/>
    </row>
    <row r="8" spans="1:14" ht="29.45" thickBot="1">
      <c r="A8" s="500">
        <v>1</v>
      </c>
      <c r="B8" s="501" t="s">
        <v>340</v>
      </c>
      <c r="C8" s="502"/>
      <c r="D8" s="503"/>
      <c r="E8" s="503"/>
      <c r="F8" s="503"/>
      <c r="G8" s="497"/>
      <c r="H8" s="498"/>
      <c r="I8" s="490"/>
      <c r="J8" s="490"/>
      <c r="K8" s="490"/>
      <c r="L8" s="490"/>
      <c r="M8" s="490"/>
      <c r="N8" s="490"/>
    </row>
    <row r="9" spans="1:14" ht="21" thickBot="1">
      <c r="A9" s="490"/>
      <c r="B9" s="651" t="s">
        <v>341</v>
      </c>
      <c r="C9" s="651"/>
      <c r="D9" s="651"/>
      <c r="E9" s="651"/>
      <c r="F9" s="651"/>
      <c r="G9" s="504">
        <f>G5*H9</f>
        <v>0</v>
      </c>
      <c r="H9" s="505">
        <v>0.2</v>
      </c>
      <c r="I9" s="490"/>
      <c r="J9" s="490"/>
      <c r="K9" s="490"/>
      <c r="L9" s="490"/>
      <c r="M9" s="490"/>
      <c r="N9" s="490"/>
    </row>
    <row r="10" spans="1:14" ht="21" thickBot="1">
      <c r="A10" s="655" t="s">
        <v>342</v>
      </c>
      <c r="B10" s="655"/>
      <c r="C10" s="655"/>
      <c r="D10" s="655"/>
      <c r="E10" s="655"/>
      <c r="F10" s="651"/>
      <c r="G10" s="504">
        <f>G5*H10</f>
        <v>0</v>
      </c>
      <c r="H10" s="505">
        <v>0.05</v>
      </c>
      <c r="I10" s="490"/>
      <c r="J10" s="490"/>
      <c r="K10" s="490"/>
      <c r="L10" s="490"/>
      <c r="M10" s="490"/>
      <c r="N10" s="490"/>
    </row>
    <row r="11" spans="1:14" ht="19.149999999999999">
      <c r="A11" s="490"/>
      <c r="B11" s="491"/>
      <c r="C11" s="490"/>
      <c r="D11" s="507" t="s">
        <v>343</v>
      </c>
      <c r="E11" s="508" t="s">
        <v>344</v>
      </c>
      <c r="F11" s="491"/>
      <c r="G11" s="509"/>
      <c r="H11" s="510"/>
      <c r="I11" s="490"/>
      <c r="J11" s="490"/>
      <c r="K11" s="490"/>
      <c r="L11" s="490"/>
      <c r="M11" s="490"/>
      <c r="N11" s="490"/>
    </row>
    <row r="12" spans="1:14" ht="9" customHeight="1" thickBot="1">
      <c r="A12" s="490"/>
      <c r="B12" s="491"/>
      <c r="C12" s="491"/>
      <c r="D12" s="491"/>
      <c r="E12" s="491"/>
      <c r="F12" s="491"/>
      <c r="G12" s="509"/>
      <c r="H12" s="491"/>
      <c r="I12" s="490"/>
      <c r="J12" s="490"/>
      <c r="K12" s="490"/>
      <c r="L12" s="490"/>
      <c r="M12" s="490"/>
      <c r="N12" s="490"/>
    </row>
    <row r="13" spans="1:14" ht="22.9" thickBot="1">
      <c r="A13" s="490"/>
      <c r="B13" s="511"/>
      <c r="C13" s="511"/>
      <c r="D13" s="511"/>
      <c r="E13" s="511"/>
      <c r="F13" s="512" t="s">
        <v>345</v>
      </c>
      <c r="G13" s="513">
        <v>0</v>
      </c>
      <c r="H13" s="491"/>
      <c r="I13" s="490"/>
      <c r="J13" s="490"/>
      <c r="K13" s="490"/>
      <c r="L13" s="490"/>
      <c r="M13" s="490"/>
      <c r="N13" s="490"/>
    </row>
    <row r="14" spans="1:14" s="515" customFormat="1" ht="24.6" customHeight="1" thickBot="1">
      <c r="A14" s="490"/>
      <c r="B14" s="653" t="s">
        <v>346</v>
      </c>
      <c r="C14" s="653"/>
      <c r="D14" s="653"/>
      <c r="E14" s="653"/>
      <c r="F14" s="653"/>
      <c r="G14" s="514">
        <v>0</v>
      </c>
      <c r="H14" s="499"/>
      <c r="I14" s="490"/>
      <c r="J14" s="490"/>
      <c r="K14" s="490"/>
      <c r="L14" s="490"/>
      <c r="M14" s="490"/>
      <c r="N14" s="490"/>
    </row>
    <row r="15" spans="1:14" s="515" customFormat="1" ht="12" customHeight="1" thickBot="1">
      <c r="A15" s="490"/>
      <c r="B15" s="516"/>
      <c r="C15" s="516"/>
      <c r="D15" s="516"/>
      <c r="E15" s="516"/>
      <c r="F15" s="516"/>
      <c r="G15" s="517"/>
      <c r="H15" s="499"/>
      <c r="I15" s="490"/>
      <c r="J15" s="490"/>
      <c r="K15" s="490"/>
      <c r="L15" s="490"/>
      <c r="M15" s="490"/>
      <c r="N15" s="490"/>
    </row>
    <row r="16" spans="1:14" s="515" customFormat="1" ht="24.6" customHeight="1" thickBot="1">
      <c r="A16" s="490"/>
      <c r="B16" s="651" t="s">
        <v>347</v>
      </c>
      <c r="C16" s="651"/>
      <c r="D16" s="651"/>
      <c r="E16" s="651"/>
      <c r="F16" s="651"/>
      <c r="G16" s="518">
        <f>G14*12</f>
        <v>0</v>
      </c>
      <c r="H16" s="491"/>
      <c r="I16" s="490"/>
      <c r="J16" s="490"/>
      <c r="K16" s="490"/>
      <c r="L16" s="490"/>
      <c r="M16" s="490"/>
      <c r="N16" s="490"/>
    </row>
    <row r="17" spans="1:14" s="515" customFormat="1" ht="22.9" customHeight="1" thickBot="1">
      <c r="A17" s="655" t="s">
        <v>348</v>
      </c>
      <c r="B17" s="655"/>
      <c r="C17" s="655"/>
      <c r="D17" s="655"/>
      <c r="E17" s="655"/>
      <c r="F17" s="651"/>
      <c r="G17" s="519" t="e">
        <f>(G9-G13)/G16</f>
        <v>#DIV/0!</v>
      </c>
      <c r="H17" s="520" t="s">
        <v>349</v>
      </c>
      <c r="I17" s="490"/>
      <c r="J17" s="490"/>
      <c r="K17" s="490"/>
      <c r="L17" s="490"/>
      <c r="M17" s="521"/>
      <c r="N17" s="490"/>
    </row>
    <row r="18" spans="1:14" s="515" customFormat="1" ht="22.9" customHeight="1" thickBot="1">
      <c r="A18" s="655" t="s">
        <v>350</v>
      </c>
      <c r="B18" s="655"/>
      <c r="C18" s="655"/>
      <c r="D18" s="655"/>
      <c r="E18" s="655"/>
      <c r="F18" s="651"/>
      <c r="G18" s="522" t="e">
        <f>(G10-G13)/G16</f>
        <v>#DIV/0!</v>
      </c>
      <c r="H18" s="520" t="s">
        <v>349</v>
      </c>
      <c r="I18" s="490"/>
      <c r="J18" s="490"/>
      <c r="K18" s="490"/>
      <c r="L18" s="490"/>
      <c r="M18" s="490"/>
      <c r="N18" s="490"/>
    </row>
    <row r="19" spans="1:14" s="515" customFormat="1" ht="17.45" customHeight="1">
      <c r="A19" s="490"/>
      <c r="B19" s="490"/>
      <c r="C19" s="490"/>
      <c r="D19" s="490"/>
      <c r="E19" s="490"/>
      <c r="F19" s="490"/>
      <c r="G19" s="490"/>
      <c r="H19" s="490"/>
      <c r="I19" s="490"/>
      <c r="J19" s="490"/>
      <c r="K19" s="490"/>
      <c r="L19" s="490"/>
      <c r="M19" s="490"/>
      <c r="N19" s="490"/>
    </row>
    <row r="20" spans="1:14" s="515" customFormat="1">
      <c r="A20" s="490"/>
      <c r="B20" s="490"/>
      <c r="C20" s="490"/>
      <c r="D20" s="490"/>
      <c r="E20" s="490"/>
      <c r="F20" s="490"/>
      <c r="G20" s="490"/>
      <c r="H20" s="490"/>
      <c r="I20" s="490"/>
      <c r="J20" s="490"/>
      <c r="K20" s="490"/>
      <c r="L20" s="490"/>
      <c r="M20" s="490"/>
      <c r="N20" s="490"/>
    </row>
    <row r="21" spans="1:14" s="515" customFormat="1" ht="14.45">
      <c r="A21" s="667"/>
      <c r="B21" s="667"/>
      <c r="C21" s="667"/>
      <c r="D21" s="667"/>
      <c r="E21" s="667"/>
      <c r="F21" s="667"/>
      <c r="G21" s="667"/>
      <c r="H21" s="667"/>
      <c r="I21" s="667"/>
      <c r="J21" s="667"/>
      <c r="K21" s="667"/>
      <c r="L21" s="667"/>
      <c r="M21" s="667"/>
      <c r="N21" s="667"/>
    </row>
    <row r="22" spans="1:14" s="515" customFormat="1" ht="10.15" customHeight="1">
      <c r="A22" s="490"/>
      <c r="B22" s="490"/>
      <c r="C22" s="490"/>
      <c r="D22" s="490"/>
      <c r="E22" s="490"/>
      <c r="F22" s="490"/>
      <c r="G22" s="490"/>
      <c r="H22" s="490"/>
      <c r="I22" s="490"/>
      <c r="J22" s="490"/>
      <c r="K22" s="490"/>
      <c r="L22" s="490"/>
      <c r="M22" s="490"/>
      <c r="N22" s="490"/>
    </row>
    <row r="23" spans="1:14" s="515" customFormat="1" ht="29.45" customHeight="1">
      <c r="A23" s="500">
        <v>2</v>
      </c>
      <c r="B23" s="656" t="s">
        <v>351</v>
      </c>
      <c r="C23" s="656"/>
      <c r="D23" s="656"/>
      <c r="E23" s="656"/>
      <c r="F23" s="656"/>
      <c r="G23" s="656"/>
      <c r="H23" s="490"/>
      <c r="I23" s="490"/>
      <c r="J23" s="490"/>
      <c r="K23" s="490"/>
      <c r="L23" s="490"/>
      <c r="M23" s="490"/>
      <c r="N23" s="490"/>
    </row>
    <row r="24" spans="1:14" s="515" customFormat="1" ht="17.45" thickBot="1">
      <c r="A24" s="490"/>
      <c r="B24" s="491"/>
      <c r="C24" s="491"/>
      <c r="D24" s="491"/>
      <c r="E24" s="491"/>
      <c r="F24" s="491"/>
      <c r="G24" s="491"/>
      <c r="H24" s="490"/>
      <c r="I24" s="490"/>
      <c r="J24" s="490"/>
      <c r="K24" s="490"/>
      <c r="L24" s="490"/>
      <c r="M24" s="490"/>
      <c r="N24" s="490"/>
    </row>
    <row r="25" spans="1:14" s="515" customFormat="1" ht="20.45" thickTop="1" thickBot="1">
      <c r="A25" s="657" t="s">
        <v>352</v>
      </c>
      <c r="B25" s="657"/>
      <c r="C25" s="657"/>
      <c r="D25" s="657"/>
      <c r="E25" s="657"/>
      <c r="F25" s="657"/>
      <c r="G25" s="524">
        <v>0</v>
      </c>
      <c r="H25" s="490"/>
      <c r="I25" s="490"/>
      <c r="J25" s="490"/>
      <c r="K25" s="490"/>
      <c r="L25" s="490"/>
      <c r="M25" s="490"/>
      <c r="N25" s="490"/>
    </row>
    <row r="26" spans="1:14" s="515" customFormat="1" ht="20.45" thickTop="1" thickBot="1">
      <c r="A26" s="657" t="s">
        <v>353</v>
      </c>
      <c r="B26" s="657"/>
      <c r="C26" s="657"/>
      <c r="D26" s="657"/>
      <c r="E26" s="657"/>
      <c r="F26" s="657"/>
      <c r="G26" s="524"/>
      <c r="H26" s="490"/>
      <c r="I26" s="490"/>
      <c r="J26" s="490"/>
      <c r="K26" s="490"/>
      <c r="L26" s="490"/>
      <c r="M26" s="490"/>
      <c r="N26" s="490"/>
    </row>
    <row r="27" spans="1:14" s="515" customFormat="1" ht="20.45" thickTop="1" thickBot="1">
      <c r="A27" s="525"/>
      <c r="B27" s="526"/>
      <c r="C27" s="526"/>
      <c r="D27" s="526"/>
      <c r="E27" s="526"/>
      <c r="F27" s="526"/>
      <c r="G27" s="497"/>
      <c r="H27" s="490"/>
      <c r="I27" s="490"/>
      <c r="J27" s="490"/>
      <c r="K27" s="490"/>
      <c r="L27" s="490"/>
      <c r="M27" s="490"/>
      <c r="N27" s="490"/>
    </row>
    <row r="28" spans="1:14" s="515" customFormat="1" ht="20.45" customHeight="1" thickTop="1" thickBot="1">
      <c r="A28" s="525"/>
      <c r="B28" s="527"/>
      <c r="C28" s="527"/>
      <c r="D28" s="526"/>
      <c r="E28" s="526"/>
      <c r="F28" s="526" t="s">
        <v>354</v>
      </c>
      <c r="G28" s="524">
        <v>0</v>
      </c>
      <c r="H28" s="490"/>
      <c r="I28" s="490"/>
      <c r="J28" s="490"/>
      <c r="K28" s="490"/>
      <c r="L28" s="490"/>
      <c r="M28" s="490"/>
      <c r="N28" s="490"/>
    </row>
    <row r="29" spans="1:14" s="515" customFormat="1" ht="18" customHeight="1" thickTop="1" thickBot="1">
      <c r="A29" s="525"/>
      <c r="B29" s="527"/>
      <c r="C29" s="527"/>
      <c r="D29" s="526"/>
      <c r="E29" s="526"/>
      <c r="F29" s="526"/>
      <c r="G29" s="499"/>
      <c r="H29" s="490"/>
      <c r="I29" s="490"/>
      <c r="J29" s="490"/>
      <c r="K29" s="490"/>
      <c r="L29" s="490"/>
      <c r="M29" s="490"/>
      <c r="N29" s="490"/>
    </row>
    <row r="30" spans="1:14" s="515" customFormat="1" ht="19.899999999999999" customHeight="1" thickBot="1">
      <c r="A30" s="525"/>
      <c r="B30" s="527"/>
      <c r="C30" s="527"/>
      <c r="D30" s="525"/>
      <c r="E30" s="526"/>
      <c r="F30" s="526" t="s">
        <v>355</v>
      </c>
      <c r="G30" s="528">
        <v>0</v>
      </c>
      <c r="H30" s="490"/>
      <c r="I30" s="490"/>
      <c r="J30" s="490"/>
      <c r="K30" s="490"/>
      <c r="L30" s="490"/>
      <c r="M30" s="490"/>
      <c r="N30" s="490"/>
    </row>
    <row r="31" spans="1:14" s="515" customFormat="1" ht="19.899999999999999" customHeight="1" thickBot="1">
      <c r="A31" s="525"/>
      <c r="B31" s="527"/>
      <c r="C31" s="527"/>
      <c r="D31" s="525"/>
      <c r="E31" s="526"/>
      <c r="F31" s="526" t="s">
        <v>356</v>
      </c>
      <c r="G31" s="528">
        <v>0</v>
      </c>
      <c r="H31" s="490"/>
      <c r="I31" s="490"/>
      <c r="J31" s="490"/>
      <c r="K31" s="490"/>
      <c r="L31" s="490"/>
      <c r="M31" s="490"/>
      <c r="N31" s="490"/>
    </row>
    <row r="32" spans="1:14" s="515" customFormat="1" ht="19.899999999999999" customHeight="1" thickBot="1">
      <c r="A32" s="525"/>
      <c r="B32" s="527"/>
      <c r="C32" s="527"/>
      <c r="D32" s="525"/>
      <c r="E32" s="526"/>
      <c r="F32" s="526" t="s">
        <v>357</v>
      </c>
      <c r="G32" s="528">
        <v>0</v>
      </c>
      <c r="H32" s="490"/>
      <c r="I32" s="490"/>
      <c r="J32" s="490"/>
      <c r="K32" s="490"/>
      <c r="L32" s="490"/>
      <c r="M32" s="490"/>
      <c r="N32" s="490"/>
    </row>
    <row r="33" spans="1:14" s="515" customFormat="1" ht="19.899999999999999" thickBot="1">
      <c r="A33" s="529"/>
      <c r="B33" s="499"/>
      <c r="C33" s="499"/>
      <c r="D33" s="499"/>
      <c r="E33" s="499"/>
      <c r="F33" s="499"/>
      <c r="G33" s="499"/>
      <c r="H33" s="490"/>
      <c r="I33" s="490"/>
      <c r="J33" s="490"/>
      <c r="K33" s="490"/>
      <c r="L33" s="490"/>
      <c r="M33" s="490"/>
      <c r="N33" s="490"/>
    </row>
    <row r="34" spans="1:14" s="515" customFormat="1" ht="20.45" thickTop="1" thickBot="1">
      <c r="A34" s="529"/>
      <c r="B34" s="499"/>
      <c r="C34" s="499"/>
      <c r="D34" s="499"/>
      <c r="E34" s="499"/>
      <c r="F34" s="530" t="s">
        <v>358</v>
      </c>
      <c r="G34" s="531">
        <f>SUM(G25:G33)</f>
        <v>0</v>
      </c>
      <c r="H34" s="490"/>
      <c r="I34" s="490"/>
      <c r="J34" s="490"/>
      <c r="K34" s="490"/>
      <c r="L34" s="490"/>
      <c r="M34" s="490"/>
      <c r="N34" s="490"/>
    </row>
    <row r="35" spans="1:14" s="515" customFormat="1" ht="17.45" thickTop="1">
      <c r="A35" s="490"/>
      <c r="B35" s="491"/>
      <c r="C35" s="491"/>
      <c r="D35" s="491"/>
      <c r="E35" s="491"/>
      <c r="F35" s="491"/>
      <c r="G35" s="491"/>
      <c r="H35" s="490"/>
      <c r="I35" s="490"/>
      <c r="J35" s="490"/>
      <c r="K35" s="490"/>
      <c r="L35" s="490"/>
      <c r="M35" s="490"/>
      <c r="N35" s="490"/>
    </row>
    <row r="36" spans="1:14" s="515" customFormat="1">
      <c r="A36" s="490"/>
      <c r="B36" s="491"/>
      <c r="C36" s="491"/>
      <c r="D36" s="491"/>
      <c r="E36" s="491"/>
      <c r="F36" s="491"/>
      <c r="G36" s="491"/>
      <c r="H36" s="490"/>
      <c r="I36" s="490"/>
      <c r="J36" s="490"/>
      <c r="K36" s="490"/>
      <c r="L36" s="490"/>
      <c r="M36" s="490"/>
      <c r="N36" s="490"/>
    </row>
    <row r="37" spans="1:14" s="515" customFormat="1">
      <c r="A37" s="490"/>
      <c r="B37" s="491"/>
      <c r="C37" s="491"/>
      <c r="D37" s="491"/>
      <c r="E37" s="491"/>
      <c r="F37" s="491"/>
      <c r="G37" s="491"/>
      <c r="H37" s="490"/>
      <c r="I37" s="490"/>
      <c r="J37" s="490"/>
      <c r="K37" s="490"/>
      <c r="L37" s="490"/>
      <c r="M37" s="490"/>
      <c r="N37" s="490"/>
    </row>
    <row r="38" spans="1:14" s="515" customFormat="1" ht="14.45">
      <c r="A38" s="667"/>
      <c r="B38" s="667"/>
      <c r="C38" s="667"/>
      <c r="D38" s="667"/>
      <c r="E38" s="667"/>
      <c r="F38" s="667"/>
      <c r="G38" s="667"/>
      <c r="H38" s="667"/>
      <c r="I38" s="667"/>
      <c r="J38" s="667"/>
      <c r="K38" s="667"/>
      <c r="L38" s="667"/>
      <c r="M38" s="667"/>
      <c r="N38" s="667"/>
    </row>
    <row r="39" spans="1:14" s="515" customFormat="1" ht="21.6" customHeight="1">
      <c r="A39" s="490"/>
      <c r="B39" s="490"/>
      <c r="C39" s="490"/>
      <c r="D39" s="490"/>
      <c r="E39" s="490"/>
      <c r="F39" s="490"/>
      <c r="G39" s="490"/>
      <c r="H39" s="490"/>
      <c r="I39" s="490"/>
      <c r="J39" s="490"/>
      <c r="K39" s="490"/>
      <c r="L39" s="490"/>
      <c r="M39" s="490"/>
      <c r="N39" s="490"/>
    </row>
    <row r="40" spans="1:14" s="515" customFormat="1" ht="29.45" customHeight="1">
      <c r="A40" s="532">
        <v>3</v>
      </c>
      <c r="B40" s="523" t="s">
        <v>359</v>
      </c>
      <c r="C40" s="533"/>
      <c r="D40" s="533"/>
      <c r="E40" s="533"/>
      <c r="F40" s="533"/>
      <c r="G40" s="562"/>
      <c r="H40" s="490"/>
      <c r="I40" s="490"/>
      <c r="J40" s="490"/>
      <c r="K40" s="490"/>
      <c r="L40" s="490"/>
      <c r="M40" s="490"/>
      <c r="N40" s="490"/>
    </row>
    <row r="41" spans="1:14" s="515" customFormat="1" ht="29.45" thickBot="1">
      <c r="A41" s="534"/>
      <c r="B41" s="535"/>
      <c r="C41" s="535"/>
      <c r="D41" s="535"/>
      <c r="E41" s="535"/>
      <c r="F41" s="535"/>
      <c r="G41" s="491"/>
      <c r="H41" s="490"/>
      <c r="I41" s="490"/>
      <c r="J41" s="490"/>
      <c r="K41" s="490"/>
      <c r="L41" s="490"/>
      <c r="M41" s="490"/>
      <c r="N41" s="490"/>
    </row>
    <row r="42" spans="1:14" s="515" customFormat="1" ht="21" thickBot="1">
      <c r="A42" s="490"/>
      <c r="B42" s="491"/>
      <c r="C42" s="490"/>
      <c r="D42" s="491"/>
      <c r="E42" s="536"/>
      <c r="F42" s="506" t="s">
        <v>360</v>
      </c>
      <c r="G42" s="528">
        <v>0</v>
      </c>
      <c r="H42" s="490"/>
      <c r="I42" s="490"/>
      <c r="J42" s="490"/>
      <c r="K42" s="490"/>
      <c r="L42" s="490"/>
      <c r="M42" s="490"/>
      <c r="N42" s="490"/>
    </row>
    <row r="43" spans="1:14" s="515" customFormat="1" ht="21" thickBot="1">
      <c r="A43" s="490"/>
      <c r="B43" s="491"/>
      <c r="C43" s="490"/>
      <c r="D43" s="491"/>
      <c r="E43" s="536"/>
      <c r="F43" s="506" t="s">
        <v>361</v>
      </c>
      <c r="G43" s="528">
        <v>0</v>
      </c>
      <c r="H43" s="490"/>
      <c r="I43" s="490"/>
      <c r="J43" s="490"/>
      <c r="K43" s="490"/>
      <c r="L43" s="490"/>
      <c r="M43" s="490"/>
      <c r="N43" s="490"/>
    </row>
    <row r="44" spans="1:14" s="515" customFormat="1" ht="21" thickBot="1">
      <c r="A44" s="490"/>
      <c r="B44" s="491"/>
      <c r="C44" s="490"/>
      <c r="D44" s="491"/>
      <c r="E44" s="536"/>
      <c r="F44" s="506" t="s">
        <v>362</v>
      </c>
      <c r="G44" s="528">
        <v>0</v>
      </c>
      <c r="H44" s="490"/>
      <c r="I44" s="490"/>
      <c r="J44" s="490"/>
      <c r="K44" s="490"/>
      <c r="L44" s="490"/>
      <c r="M44" s="490"/>
      <c r="N44" s="490"/>
    </row>
    <row r="45" spans="1:14" s="515" customFormat="1" ht="21" thickBot="1">
      <c r="A45" s="490"/>
      <c r="B45" s="491"/>
      <c r="C45" s="490"/>
      <c r="D45" s="491"/>
      <c r="E45" s="536"/>
      <c r="F45" s="506" t="s">
        <v>363</v>
      </c>
      <c r="G45" s="528">
        <v>0</v>
      </c>
      <c r="H45" s="490"/>
      <c r="I45" s="490"/>
      <c r="J45" s="490"/>
      <c r="K45" s="490"/>
      <c r="L45" s="490"/>
      <c r="M45" s="490"/>
      <c r="N45" s="490"/>
    </row>
    <row r="46" spans="1:14" s="515" customFormat="1" ht="21" thickBot="1">
      <c r="A46" s="490"/>
      <c r="B46" s="491"/>
      <c r="C46" s="490"/>
      <c r="D46" s="491"/>
      <c r="E46" s="536"/>
      <c r="F46" s="506" t="s">
        <v>364</v>
      </c>
      <c r="G46" s="528">
        <v>0</v>
      </c>
      <c r="H46" s="490"/>
      <c r="I46" s="490"/>
      <c r="J46" s="490"/>
      <c r="K46" s="490"/>
      <c r="L46" s="490"/>
      <c r="M46" s="490"/>
      <c r="N46" s="490"/>
    </row>
    <row r="47" spans="1:14" s="515" customFormat="1" ht="21" thickBot="1">
      <c r="A47" s="490"/>
      <c r="B47" s="491"/>
      <c r="C47" s="490"/>
      <c r="D47" s="491"/>
      <c r="E47" s="536"/>
      <c r="F47" s="506" t="s">
        <v>365</v>
      </c>
      <c r="G47" s="528">
        <v>0</v>
      </c>
      <c r="H47" s="490"/>
      <c r="I47" s="490"/>
      <c r="J47" s="490"/>
      <c r="K47" s="490"/>
      <c r="L47" s="490"/>
      <c r="M47" s="490"/>
      <c r="N47" s="490"/>
    </row>
    <row r="48" spans="1:14" s="515" customFormat="1" ht="21" thickBot="1">
      <c r="A48" s="490"/>
      <c r="B48" s="490"/>
      <c r="C48" s="499"/>
      <c r="D48" s="499"/>
      <c r="E48" s="537" t="s">
        <v>99</v>
      </c>
      <c r="F48" s="538"/>
      <c r="G48" s="528">
        <v>0</v>
      </c>
      <c r="H48" s="490"/>
      <c r="I48" s="490"/>
      <c r="J48" s="490"/>
      <c r="K48" s="490"/>
      <c r="L48" s="490"/>
      <c r="M48" s="490"/>
      <c r="N48" s="490"/>
    </row>
    <row r="49" spans="1:14" s="515" customFormat="1" ht="21" thickBot="1">
      <c r="A49" s="490"/>
      <c r="B49" s="490"/>
      <c r="C49" s="499"/>
      <c r="D49" s="499"/>
      <c r="E49" s="537" t="s">
        <v>99</v>
      </c>
      <c r="F49" s="539"/>
      <c r="G49" s="528">
        <v>0</v>
      </c>
      <c r="H49" s="490"/>
      <c r="I49" s="490"/>
      <c r="J49" s="490"/>
      <c r="K49" s="490"/>
      <c r="L49" s="490"/>
      <c r="M49" s="490"/>
      <c r="N49" s="490"/>
    </row>
    <row r="50" spans="1:14" s="515" customFormat="1" ht="21" thickBot="1">
      <c r="A50" s="490"/>
      <c r="B50" s="490"/>
      <c r="C50" s="499"/>
      <c r="D50" s="499"/>
      <c r="E50" s="537" t="s">
        <v>99</v>
      </c>
      <c r="F50" s="539"/>
      <c r="G50" s="528">
        <v>0</v>
      </c>
      <c r="H50" s="490"/>
      <c r="I50" s="490"/>
      <c r="J50" s="490"/>
      <c r="K50" s="490"/>
      <c r="L50" s="490"/>
      <c r="M50" s="490"/>
      <c r="N50" s="490"/>
    </row>
    <row r="51" spans="1:14" s="515" customFormat="1" ht="19.899999999999999" thickBot="1">
      <c r="A51" s="490"/>
      <c r="B51" s="491"/>
      <c r="C51" s="491"/>
      <c r="D51" s="491"/>
      <c r="E51" s="491"/>
      <c r="F51" s="529"/>
      <c r="G51" s="529"/>
      <c r="H51" s="490"/>
      <c r="I51" s="490"/>
      <c r="J51" s="490"/>
      <c r="K51" s="490"/>
      <c r="L51" s="490"/>
      <c r="M51" s="490"/>
      <c r="N51" s="490"/>
    </row>
    <row r="52" spans="1:14" s="515" customFormat="1" ht="20.45" thickTop="1" thickBot="1">
      <c r="A52" s="490"/>
      <c r="B52" s="490"/>
      <c r="C52" s="490"/>
      <c r="D52" s="490"/>
      <c r="E52" s="490"/>
      <c r="F52" s="540" t="s">
        <v>366</v>
      </c>
      <c r="G52" s="531">
        <f>SUM(G42:G51)</f>
        <v>0</v>
      </c>
      <c r="H52" s="490"/>
      <c r="I52" s="490"/>
      <c r="J52" s="490"/>
      <c r="K52" s="490"/>
      <c r="L52" s="490"/>
      <c r="M52" s="490"/>
      <c r="N52" s="490"/>
    </row>
    <row r="53" spans="1:14" s="515" customFormat="1" ht="17.45" thickTop="1">
      <c r="A53" s="490"/>
      <c r="B53" s="490"/>
      <c r="C53" s="490"/>
      <c r="D53" s="490"/>
      <c r="E53" s="490"/>
      <c r="F53" s="490"/>
      <c r="G53" s="490"/>
      <c r="H53" s="490"/>
      <c r="I53" s="490"/>
      <c r="J53" s="490"/>
      <c r="K53" s="490"/>
      <c r="L53" s="490"/>
      <c r="M53" s="490"/>
      <c r="N53" s="490"/>
    </row>
    <row r="54" spans="1:14">
      <c r="A54" s="490"/>
      <c r="B54" s="490"/>
      <c r="C54" s="490"/>
      <c r="D54" s="490"/>
      <c r="E54" s="490"/>
      <c r="F54" s="490"/>
      <c r="G54" s="490"/>
      <c r="H54" s="490"/>
      <c r="I54" s="490"/>
      <c r="J54" s="490"/>
      <c r="K54" s="490"/>
      <c r="L54" s="490"/>
      <c r="M54" s="490"/>
      <c r="N54" s="490"/>
    </row>
  </sheetData>
  <mergeCells count="13">
    <mergeCell ref="A38:N38"/>
    <mergeCell ref="A17:F17"/>
    <mergeCell ref="A18:F18"/>
    <mergeCell ref="A21:N21"/>
    <mergeCell ref="B23:G23"/>
    <mergeCell ref="A25:F25"/>
    <mergeCell ref="A26:F26"/>
    <mergeCell ref="B16:F16"/>
    <mergeCell ref="A1:N1"/>
    <mergeCell ref="B5:F5"/>
    <mergeCell ref="B9:F9"/>
    <mergeCell ref="A10:F10"/>
    <mergeCell ref="B14:F14"/>
  </mergeCells>
  <hyperlinks>
    <hyperlink ref="E11" r:id="rId1" xr:uid="{A0573B6A-B9E1-41CF-82D9-A14B6243F486}"/>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477A97916C5AD48B6242564D0E530BA" ma:contentTypeVersion="14" ma:contentTypeDescription="Create a new document." ma:contentTypeScope="" ma:versionID="492d36af4006149f11d5c272a4511e05">
  <xsd:schema xmlns:xsd="http://www.w3.org/2001/XMLSchema" xmlns:xs="http://www.w3.org/2001/XMLSchema" xmlns:p="http://schemas.microsoft.com/office/2006/metadata/properties" xmlns:ns2="ea57508f-c831-4c67-a34c-85a0c40c562f" xmlns:ns3="6bfa46ea-931d-4fbf-a77d-e7ffc3fa482f" targetNamespace="http://schemas.microsoft.com/office/2006/metadata/properties" ma:root="true" ma:fieldsID="2c18f385984cee4ad2d38b1c3a37fbaf" ns2:_="" ns3:_="">
    <xsd:import namespace="ea57508f-c831-4c67-a34c-85a0c40c562f"/>
    <xsd:import namespace="6bfa46ea-931d-4fbf-a77d-e7ffc3fa482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57508f-c831-4c67-a34c-85a0c40c56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28c9d6cd-d59e-4205-970e-00a90ef1db90"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bfa46ea-931d-4fbf-a77d-e7ffc3fa482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9a9e750d-f77c-4abf-85d7-abe119d7b8d8}" ma:internalName="TaxCatchAll" ma:showField="CatchAllData" ma:web="6bfa46ea-931d-4fbf-a77d-e7ffc3fa482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bfa46ea-931d-4fbf-a77d-e7ffc3fa482f" xsi:nil="true"/>
    <SharedWithUsers xmlns="6bfa46ea-931d-4fbf-a77d-e7ffc3fa482f">
      <UserInfo>
        <DisplayName>Matthieu Casanova</DisplayName>
        <AccountId>40</AccountId>
        <AccountType/>
      </UserInfo>
    </SharedWithUsers>
    <lcf76f155ced4ddcb4097134ff3c332f xmlns="ea57508f-c831-4c67-a34c-85a0c40c56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B78AB68-0B98-4B40-8CF1-DD571D1A5C24}"/>
</file>

<file path=customXml/itemProps2.xml><?xml version="1.0" encoding="utf-8"?>
<ds:datastoreItem xmlns:ds="http://schemas.openxmlformats.org/officeDocument/2006/customXml" ds:itemID="{C28C349F-6B32-4D4D-88F6-D8B23AFB1B22}"/>
</file>

<file path=customXml/itemProps3.xml><?xml version="1.0" encoding="utf-8"?>
<ds:datastoreItem xmlns:ds="http://schemas.openxmlformats.org/officeDocument/2006/customXml" ds:itemID="{2297C7BD-A5E7-4D3F-9601-588A025C099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Johanne Le Blanc</dc:creator>
  <cp:keywords/>
  <dc:description/>
  <cp:lastModifiedBy/>
  <cp:revision/>
  <dcterms:created xsi:type="dcterms:W3CDTF">2021-08-23T17:26:35Z</dcterms:created>
  <dcterms:modified xsi:type="dcterms:W3CDTF">2026-02-10T16:33:51Z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0x010100D477A97916C5AD48B6242564D0E530BA</vt:lpwstr>
  </property>
  <property fmtid="{D5CDD505-2E9C-101B-9397-08002B2CF9AE}" pid="3" name="MediaServiceImageTags">
    <vt:lpwstr/>
  </property>
</Properties>
</file>