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Aljun Talle\Documents\BC for Release Dec 2025\"/>
    </mc:Choice>
  </mc:AlternateContent>
  <xr:revisionPtr revIDLastSave="0" documentId="13_ncr:1_{68F86A54-EE27-4D75-855F-D496417BB603}" xr6:coauthVersionLast="47" xr6:coauthVersionMax="47" xr10:uidLastSave="{00000000-0000-0000-0000-000000000000}"/>
  <bookViews>
    <workbookView xWindow="14055" yWindow="-16320" windowWidth="29040" windowHeight="15720" xr2:uid="{79CFE93E-1DEF-4CBD-846A-7F189708DB03}"/>
  </bookViews>
  <sheets>
    <sheet name="Budget Writeback" sheetId="1" r:id="rId1"/>
    <sheet name="Options" sheetId="10" r:id="rId2"/>
    <sheet name="Information" sheetId="13" r:id="rId3"/>
    <sheet name="VelixoReportsConnections" sheetId="5" state="veryHidden" r:id="rId4"/>
    <sheet name="VelixoReportsGIOptions" sheetId="6" state="veryHidden" r:id="rId5"/>
    <sheet name="VelixoReportsSettings" sheetId="7" state="veryHidden" r:id="rId6"/>
  </sheets>
  <definedNames>
    <definedName name="ApplyDimOnActuals">'Budget Writeback'!$L$2</definedName>
    <definedName name="ApplyDimOnBudget">'Budget Writeback'!$L$3</definedName>
    <definedName name="Connection">Options!$A$2</definedName>
    <definedName name="DimArray">IFERROR(_xlfn._xlws.FILTER('Budget Writeback'!$D$8:$D$13,'Budget Writeback'!$C$8:$C$13&lt;&gt;""),"")</definedName>
    <definedName name="DimensionConfig">IFERROR(_xlfn.LET( _xlpm.DimensionHeaders,_xlfn._xlws.FILTER('Budget Writeback'!$E$27:$E$27,'Budget Writeback'!$E1:$E1&lt;&gt;""), _xlpm.DimensionValues,_xlfn._xlws.FILTER('Budget Writeback'!$E1:$E1,'Budget Writeback'!$E1:$E1&lt;&gt;""), TRANSPOSE(_xlfn.VSTACK(_xlpm.DimensionHeaders,_xlpm.DimensionValues))),"")</definedName>
    <definedName name="DimValuesArray">IFERROR(_xlfn._xlws.FILTER('Budget Writeback'!$C$8:$C$13,'Budget Writeback'!$C$8:$C$13&lt;&gt;""),"")</definedName>
    <definedName name="VelixoAutoHideZeroRows" localSheetId="0">'Budget Writeback'!$B$10:$B$13</definedName>
    <definedName name="VelixoSuppressErrors" localSheetId="0">'Budget Writeback'!$L$10:$L$13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0" l="1" a="1"/>
  <c r="S1" i="10" s="1" a="1"/>
  <c r="C2" i="10" a="1"/>
  <c r="C2" i="10"/>
  <c r="G2" i="10" a="1"/>
  <c r="G2" i="10" s="1"/>
  <c r="H2" i="10" s="1"/>
  <c r="H2" i="1" s="1"/>
  <c r="O1" i="1" s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J2" i="10" a="1"/>
  <c r="J2" i="10" s="1"/>
  <c r="N2" i="10"/>
  <c r="O2" i="10" a="1"/>
  <c r="O2" i="10"/>
  <c r="P2" i="10" a="1"/>
  <c r="P2" i="10"/>
  <c r="A8" i="1"/>
  <c r="A9" i="1"/>
  <c r="A10" i="1"/>
  <c r="A11" i="1"/>
  <c r="G16" i="1"/>
  <c r="H16" i="1"/>
  <c r="I16" i="1"/>
  <c r="E17" i="1"/>
  <c r="E18" i="1"/>
  <c r="E19" i="1"/>
  <c r="E20" i="1"/>
  <c r="E21" i="1"/>
  <c r="G21" i="1" a="1"/>
  <c r="G21" i="1" s="1"/>
  <c r="H21" i="1" a="1"/>
  <c r="H21" i="1" s="1"/>
  <c r="E22" i="1"/>
  <c r="E23" i="1"/>
  <c r="E24" i="1"/>
  <c r="E25" i="1"/>
  <c r="J74" i="1" a="1"/>
  <c r="J74" i="1"/>
  <c r="L74" i="1"/>
  <c r="M74" i="1"/>
  <c r="N74" i="1"/>
  <c r="O74" i="1" a="1"/>
  <c r="O74" i="1"/>
  <c r="P74" i="1" a="1"/>
  <c r="P74" i="1" s="1"/>
  <c r="Q74" i="1" a="1"/>
  <c r="Q74" i="1"/>
  <c r="R74" i="1" a="1"/>
  <c r="R74" i="1"/>
  <c r="S74" i="1" a="1"/>
  <c r="S74" i="1"/>
  <c r="T74" i="1" a="1"/>
  <c r="T74" i="1"/>
  <c r="U74" i="1" a="1"/>
  <c r="U74" i="1"/>
  <c r="V74" i="1" a="1"/>
  <c r="V74" i="1"/>
  <c r="W74" i="1" a="1"/>
  <c r="W74" i="1"/>
  <c r="X74" i="1" a="1"/>
  <c r="X74" i="1" s="1"/>
  <c r="Y74" i="1" a="1"/>
  <c r="Y74" i="1"/>
  <c r="Z74" i="1" a="1"/>
  <c r="Z74" i="1"/>
  <c r="J75" i="1" a="1"/>
  <c r="J75" i="1"/>
  <c r="L75" i="1"/>
  <c r="M75" i="1"/>
  <c r="N75" i="1"/>
  <c r="O75" i="1" a="1"/>
  <c r="O75" i="1"/>
  <c r="P75" i="1" a="1"/>
  <c r="P75" i="1"/>
  <c r="Q75" i="1" a="1"/>
  <c r="Q75" i="1" s="1"/>
  <c r="R75" i="1" a="1"/>
  <c r="R75" i="1" s="1"/>
  <c r="S75" i="1" a="1"/>
  <c r="S75" i="1"/>
  <c r="T75" i="1" a="1"/>
  <c r="T75" i="1" s="1"/>
  <c r="U75" i="1" a="1"/>
  <c r="U75" i="1"/>
  <c r="V75" i="1" a="1"/>
  <c r="V75" i="1" s="1"/>
  <c r="W75" i="1" a="1"/>
  <c r="W75" i="1" s="1"/>
  <c r="X75" i="1" a="1"/>
  <c r="X75" i="1"/>
  <c r="Y75" i="1" a="1"/>
  <c r="Y75" i="1" s="1"/>
  <c r="Z75" i="1" a="1"/>
  <c r="Z75" i="1"/>
  <c r="J76" i="1" a="1"/>
  <c r="J76" i="1"/>
  <c r="L76" i="1"/>
  <c r="M76" i="1"/>
  <c r="N76" i="1"/>
  <c r="O76" i="1" a="1"/>
  <c r="O76" i="1"/>
  <c r="P76" i="1" a="1"/>
  <c r="P76" i="1"/>
  <c r="Q76" i="1" a="1"/>
  <c r="Q76" i="1"/>
  <c r="R76" i="1" a="1"/>
  <c r="R76" i="1" s="1"/>
  <c r="S76" i="1" a="1"/>
  <c r="S76" i="1"/>
  <c r="T76" i="1" a="1"/>
  <c r="T76" i="1"/>
  <c r="U76" i="1" a="1"/>
  <c r="U76" i="1" s="1"/>
  <c r="V76" i="1" a="1"/>
  <c r="V76" i="1" s="1"/>
  <c r="W76" i="1" a="1"/>
  <c r="W76" i="1" s="1"/>
  <c r="X76" i="1" a="1"/>
  <c r="X76" i="1"/>
  <c r="Y76" i="1" a="1"/>
  <c r="Y76" i="1"/>
  <c r="Z76" i="1" a="1"/>
  <c r="Z76" i="1"/>
  <c r="J77" i="1" a="1"/>
  <c r="J77" i="1"/>
  <c r="L77" i="1"/>
  <c r="M77" i="1"/>
  <c r="N77" i="1"/>
  <c r="O77" i="1" a="1"/>
  <c r="O77" i="1"/>
  <c r="P77" i="1" a="1"/>
  <c r="P77" i="1" s="1"/>
  <c r="Q77" i="1" a="1"/>
  <c r="Q77" i="1" s="1"/>
  <c r="R77" i="1" a="1"/>
  <c r="R77" i="1" s="1"/>
  <c r="S77" i="1" a="1"/>
  <c r="S77" i="1"/>
  <c r="T77" i="1" a="1"/>
  <c r="T77" i="1"/>
  <c r="U77" i="1" a="1"/>
  <c r="U77" i="1" s="1"/>
  <c r="V77" i="1" a="1"/>
  <c r="V77" i="1" s="1"/>
  <c r="W77" i="1" a="1"/>
  <c r="W77" i="1"/>
  <c r="X77" i="1" a="1"/>
  <c r="X77" i="1"/>
  <c r="Y77" i="1" a="1"/>
  <c r="Y77" i="1"/>
  <c r="Z77" i="1" a="1"/>
  <c r="Z77" i="1"/>
  <c r="J78" i="1" a="1"/>
  <c r="J78" i="1"/>
  <c r="L78" i="1"/>
  <c r="M78" i="1"/>
  <c r="N78" i="1"/>
  <c r="O78" i="1" a="1"/>
  <c r="O78" i="1"/>
  <c r="P78" i="1" a="1"/>
  <c r="P78" i="1" s="1"/>
  <c r="Q78" i="1" a="1"/>
  <c r="Q78" i="1"/>
  <c r="R78" i="1" a="1"/>
  <c r="R78" i="1"/>
  <c r="S78" i="1" a="1"/>
  <c r="S78" i="1"/>
  <c r="T78" i="1" a="1"/>
  <c r="T78" i="1"/>
  <c r="U78" i="1" a="1"/>
  <c r="U78" i="1" s="1"/>
  <c r="V78" i="1" a="1"/>
  <c r="V78" i="1"/>
  <c r="W78" i="1" a="1"/>
  <c r="W78" i="1"/>
  <c r="X78" i="1" a="1"/>
  <c r="X78" i="1" s="1"/>
  <c r="Y78" i="1" a="1"/>
  <c r="Y78" i="1"/>
  <c r="Z78" i="1" a="1"/>
  <c r="Z78" i="1"/>
  <c r="J79" i="1" a="1"/>
  <c r="J79" i="1"/>
  <c r="L79" i="1"/>
  <c r="M79" i="1"/>
  <c r="N79" i="1"/>
  <c r="O79" i="1" a="1"/>
  <c r="O79" i="1"/>
  <c r="P79" i="1" a="1"/>
  <c r="P79" i="1"/>
  <c r="Q79" i="1" a="1"/>
  <c r="Q79" i="1"/>
  <c r="R79" i="1" a="1"/>
  <c r="R79" i="1" s="1"/>
  <c r="S79" i="1" a="1"/>
  <c r="S79" i="1"/>
  <c r="T79" i="1" a="1"/>
  <c r="T79" i="1" s="1"/>
  <c r="U79" i="1" a="1"/>
  <c r="U79" i="1"/>
  <c r="V79" i="1" a="1"/>
  <c r="V79" i="1" s="1"/>
  <c r="W79" i="1" a="1"/>
  <c r="W79" i="1" s="1"/>
  <c r="X79" i="1" a="1"/>
  <c r="X79" i="1" s="1"/>
  <c r="Y79" i="1" a="1"/>
  <c r="Y79" i="1"/>
  <c r="Z79" i="1" a="1"/>
  <c r="Z79" i="1"/>
  <c r="J80" i="1" a="1"/>
  <c r="J80" i="1"/>
  <c r="L80" i="1"/>
  <c r="M80" i="1"/>
  <c r="N80" i="1"/>
  <c r="O80" i="1" a="1"/>
  <c r="O80" i="1"/>
  <c r="P80" i="1" a="1"/>
  <c r="P80" i="1" s="1"/>
  <c r="Q80" i="1" a="1"/>
  <c r="Q80" i="1"/>
  <c r="R80" i="1" a="1"/>
  <c r="R80" i="1"/>
  <c r="S80" i="1" a="1"/>
  <c r="S80" i="1"/>
  <c r="T80" i="1" a="1"/>
  <c r="T80" i="1" s="1"/>
  <c r="U80" i="1" a="1"/>
  <c r="U80" i="1"/>
  <c r="V80" i="1" a="1"/>
  <c r="V80" i="1"/>
  <c r="W80" i="1" a="1"/>
  <c r="W80" i="1" s="1"/>
  <c r="X80" i="1" a="1"/>
  <c r="X80" i="1"/>
  <c r="Y80" i="1" a="1"/>
  <c r="Y80" i="1"/>
  <c r="Z80" i="1" a="1"/>
  <c r="Z80" i="1" s="1"/>
  <c r="J81" i="1" a="1"/>
  <c r="J81" i="1" s="1"/>
  <c r="L81" i="1"/>
  <c r="M81" i="1"/>
  <c r="N81" i="1"/>
  <c r="O81" i="1" a="1"/>
  <c r="O81" i="1"/>
  <c r="P81" i="1" a="1"/>
  <c r="P81" i="1" s="1"/>
  <c r="Q81" i="1" a="1"/>
  <c r="Q81" i="1"/>
  <c r="R81" i="1" a="1"/>
  <c r="R81" i="1"/>
  <c r="S81" i="1" a="1"/>
  <c r="S81" i="1"/>
  <c r="T81" i="1" a="1"/>
  <c r="T81" i="1"/>
  <c r="U81" i="1" a="1"/>
  <c r="U81" i="1" s="1"/>
  <c r="V81" i="1" a="1"/>
  <c r="V81" i="1"/>
  <c r="W81" i="1" a="1"/>
  <c r="W81" i="1" s="1"/>
  <c r="X81" i="1" a="1"/>
  <c r="X81" i="1" s="1"/>
  <c r="Y81" i="1" a="1"/>
  <c r="Y81" i="1" s="1"/>
  <c r="Z81" i="1" a="1"/>
  <c r="Z81" i="1"/>
  <c r="J82" i="1" a="1"/>
  <c r="J82" i="1"/>
  <c r="L82" i="1"/>
  <c r="M82" i="1"/>
  <c r="N82" i="1"/>
  <c r="O82" i="1" a="1"/>
  <c r="O82" i="1"/>
  <c r="P82" i="1" a="1"/>
  <c r="P82" i="1"/>
  <c r="Q82" i="1" a="1"/>
  <c r="Q82" i="1" s="1"/>
  <c r="R82" i="1" a="1"/>
  <c r="R82" i="1"/>
  <c r="S82" i="1" a="1"/>
  <c r="S82" i="1"/>
  <c r="T82" i="1" a="1"/>
  <c r="T82" i="1"/>
  <c r="U82" i="1" a="1"/>
  <c r="U82" i="1"/>
  <c r="V82" i="1" a="1"/>
  <c r="V82" i="1" s="1"/>
  <c r="W82" i="1" a="1"/>
  <c r="W82" i="1"/>
  <c r="X82" i="1" a="1"/>
  <c r="X82" i="1"/>
  <c r="Y82" i="1" a="1"/>
  <c r="Y82" i="1"/>
  <c r="Z82" i="1" a="1"/>
  <c r="Z82" i="1"/>
  <c r="J83" i="1" a="1"/>
  <c r="J83" i="1"/>
  <c r="L83" i="1"/>
  <c r="M83" i="1"/>
  <c r="N83" i="1"/>
  <c r="O83" i="1" a="1"/>
  <c r="O83" i="1"/>
  <c r="P83" i="1" a="1"/>
  <c r="P83" i="1"/>
  <c r="Q83" i="1" a="1"/>
  <c r="Q83" i="1"/>
  <c r="R83" i="1" a="1"/>
  <c r="R83" i="1"/>
  <c r="S83" i="1" a="1"/>
  <c r="S83" i="1"/>
  <c r="T83" i="1" a="1"/>
  <c r="T83" i="1" s="1"/>
  <c r="U83" i="1" a="1"/>
  <c r="U83" i="1" s="1"/>
  <c r="V83" i="1" a="1"/>
  <c r="V83" i="1"/>
  <c r="W83" i="1" a="1"/>
  <c r="W83" i="1" s="1"/>
  <c r="X83" i="1" a="1"/>
  <c r="X83" i="1" s="1"/>
  <c r="Y83" i="1" a="1"/>
  <c r="Y83" i="1"/>
  <c r="Z83" i="1" a="1"/>
  <c r="Z83" i="1"/>
  <c r="J84" i="1" a="1"/>
  <c r="J84" i="1"/>
  <c r="L84" i="1"/>
  <c r="M84" i="1"/>
  <c r="N84" i="1"/>
  <c r="O84" i="1" a="1"/>
  <c r="O84" i="1"/>
  <c r="P84" i="1" a="1"/>
  <c r="P84" i="1"/>
  <c r="Q84" i="1" a="1"/>
  <c r="Q84" i="1"/>
  <c r="R84" i="1" a="1"/>
  <c r="R84" i="1"/>
  <c r="S84" i="1" a="1"/>
  <c r="S84" i="1" s="1"/>
  <c r="T84" i="1" a="1"/>
  <c r="T84" i="1"/>
  <c r="U84" i="1" a="1"/>
  <c r="U84" i="1"/>
  <c r="V84" i="1" a="1"/>
  <c r="V84" i="1"/>
  <c r="W84" i="1" a="1"/>
  <c r="W84" i="1"/>
  <c r="X84" i="1" a="1"/>
  <c r="X84" i="1"/>
  <c r="Y84" i="1" a="1"/>
  <c r="Y84" i="1"/>
  <c r="Z84" i="1" a="1"/>
  <c r="Z84" i="1"/>
  <c r="J85" i="1" a="1"/>
  <c r="J85" i="1" s="1"/>
  <c r="L85" i="1"/>
  <c r="M85" i="1"/>
  <c r="N85" i="1"/>
  <c r="O85" i="1" a="1"/>
  <c r="O85" i="1" s="1"/>
  <c r="P85" i="1" a="1"/>
  <c r="P85" i="1" s="1"/>
  <c r="Q85" i="1" a="1"/>
  <c r="Q85" i="1"/>
  <c r="R85" i="1" a="1"/>
  <c r="R85" i="1" s="1"/>
  <c r="S85" i="1" a="1"/>
  <c r="S85" i="1"/>
  <c r="T85" i="1" a="1"/>
  <c r="T85" i="1"/>
  <c r="U85" i="1" a="1"/>
  <c r="U85" i="1"/>
  <c r="V85" i="1" a="1"/>
  <c r="V85" i="1"/>
  <c r="W85" i="1" a="1"/>
  <c r="W85" i="1"/>
  <c r="X85" i="1" a="1"/>
  <c r="X85" i="1"/>
  <c r="Y85" i="1" a="1"/>
  <c r="Y85" i="1" s="1"/>
  <c r="Z85" i="1" a="1"/>
  <c r="Z85" i="1"/>
  <c r="J86" i="1" a="1"/>
  <c r="J86" i="1"/>
  <c r="L86" i="1"/>
  <c r="M86" i="1"/>
  <c r="N86" i="1"/>
  <c r="O86" i="1" a="1"/>
  <c r="O86" i="1"/>
  <c r="P86" i="1" a="1"/>
  <c r="P86" i="1"/>
  <c r="Q86" i="1" a="1"/>
  <c r="Q86" i="1"/>
  <c r="R86" i="1" a="1"/>
  <c r="R86" i="1"/>
  <c r="S86" i="1" a="1"/>
  <c r="S86" i="1"/>
  <c r="T86" i="1" a="1"/>
  <c r="T86" i="1"/>
  <c r="U86" i="1" a="1"/>
  <c r="U86" i="1"/>
  <c r="V86" i="1" a="1"/>
  <c r="V86" i="1" s="1"/>
  <c r="W86" i="1" a="1"/>
  <c r="W86" i="1"/>
  <c r="X86" i="1" a="1"/>
  <c r="X86" i="1"/>
  <c r="Y86" i="1" a="1"/>
  <c r="Y86" i="1"/>
  <c r="Z86" i="1" a="1"/>
  <c r="Z86" i="1"/>
  <c r="J87" i="1" a="1"/>
  <c r="J87" i="1" s="1"/>
  <c r="L87" i="1"/>
  <c r="M87" i="1"/>
  <c r="N87" i="1"/>
  <c r="O87" i="1" a="1"/>
  <c r="O87" i="1" s="1"/>
  <c r="P87" i="1" a="1"/>
  <c r="P87" i="1" s="1"/>
  <c r="Q87" i="1" a="1"/>
  <c r="Q87" i="1" s="1"/>
  <c r="R87" i="1" a="1"/>
  <c r="R87" i="1" s="1"/>
  <c r="S87" i="1" a="1"/>
  <c r="S87" i="1" s="1"/>
  <c r="T87" i="1" a="1"/>
  <c r="T87" i="1"/>
  <c r="U87" i="1" a="1"/>
  <c r="U87" i="1"/>
  <c r="V87" i="1" a="1"/>
  <c r="V87" i="1" s="1"/>
  <c r="W87" i="1" a="1"/>
  <c r="W87" i="1" s="1"/>
  <c r="X87" i="1" a="1"/>
  <c r="X87" i="1"/>
  <c r="Y87" i="1" a="1"/>
  <c r="Y87" i="1"/>
  <c r="Z87" i="1" a="1"/>
  <c r="Z87" i="1" s="1"/>
  <c r="J88" i="1" a="1"/>
  <c r="J88" i="1" s="1"/>
  <c r="L88" i="1"/>
  <c r="M88" i="1"/>
  <c r="N88" i="1"/>
  <c r="O88" i="1" a="1"/>
  <c r="O88" i="1" s="1"/>
  <c r="P88" i="1" a="1"/>
  <c r="P88" i="1"/>
  <c r="Q88" i="1" a="1"/>
  <c r="Q88" i="1"/>
  <c r="R88" i="1" a="1"/>
  <c r="R88" i="1" s="1"/>
  <c r="S88" i="1" a="1"/>
  <c r="S88" i="1" s="1"/>
  <c r="T88" i="1" a="1"/>
  <c r="T88" i="1"/>
  <c r="U88" i="1" a="1"/>
  <c r="U88" i="1"/>
  <c r="V88" i="1" a="1"/>
  <c r="V88" i="1"/>
  <c r="W88" i="1" a="1"/>
  <c r="W88" i="1" s="1"/>
  <c r="X88" i="1" a="1"/>
  <c r="X88" i="1" s="1"/>
  <c r="Y88" i="1" a="1"/>
  <c r="Y88" i="1" s="1"/>
  <c r="Z88" i="1" a="1"/>
  <c r="Z88" i="1" s="1"/>
  <c r="J89" i="1" a="1"/>
  <c r="J89" i="1"/>
  <c r="L89" i="1"/>
  <c r="M89" i="1"/>
  <c r="N89" i="1"/>
  <c r="O89" i="1" a="1"/>
  <c r="O89" i="1" s="1"/>
  <c r="P89" i="1" a="1"/>
  <c r="P89" i="1"/>
  <c r="Q89" i="1" a="1"/>
  <c r="Q89" i="1" s="1"/>
  <c r="R89" i="1" a="1"/>
  <c r="R89" i="1" s="1"/>
  <c r="S89" i="1" a="1"/>
  <c r="S89" i="1" s="1"/>
  <c r="T89" i="1" a="1"/>
  <c r="T89" i="1"/>
  <c r="U89" i="1" a="1"/>
  <c r="U89" i="1"/>
  <c r="V89" i="1" a="1"/>
  <c r="V89" i="1" s="1"/>
  <c r="W89" i="1" a="1"/>
  <c r="W89" i="1" s="1"/>
  <c r="X89" i="1" a="1"/>
  <c r="X89" i="1"/>
  <c r="Y89" i="1" a="1"/>
  <c r="Y89" i="1"/>
  <c r="Z89" i="1" a="1"/>
  <c r="Z89" i="1" s="1"/>
  <c r="J90" i="1" a="1"/>
  <c r="J90" i="1" s="1"/>
  <c r="L90" i="1"/>
  <c r="M90" i="1"/>
  <c r="N90" i="1"/>
  <c r="O90" i="1" a="1"/>
  <c r="O90" i="1" s="1"/>
  <c r="P90" i="1" a="1"/>
  <c r="P90" i="1" s="1"/>
  <c r="Q90" i="1" a="1"/>
  <c r="Q90" i="1"/>
  <c r="R90" i="1" a="1"/>
  <c r="R90" i="1"/>
  <c r="S90" i="1" a="1"/>
  <c r="S90" i="1" s="1"/>
  <c r="T90" i="1" a="1"/>
  <c r="T90" i="1" s="1"/>
  <c r="U90" i="1" a="1"/>
  <c r="U90" i="1"/>
  <c r="V90" i="1" a="1"/>
  <c r="V90" i="1"/>
  <c r="W90" i="1" a="1"/>
  <c r="W90" i="1"/>
  <c r="X90" i="1" a="1"/>
  <c r="X90" i="1" s="1"/>
  <c r="Y90" i="1" a="1"/>
  <c r="Y90" i="1" s="1"/>
  <c r="Z90" i="1" a="1"/>
  <c r="Z90" i="1"/>
  <c r="J91" i="1" a="1"/>
  <c r="J91" i="1"/>
  <c r="L91" i="1"/>
  <c r="M91" i="1"/>
  <c r="N91" i="1"/>
  <c r="O91" i="1" a="1"/>
  <c r="O91" i="1"/>
  <c r="P91" i="1" a="1"/>
  <c r="P91" i="1"/>
  <c r="Q91" i="1" a="1"/>
  <c r="Q91" i="1"/>
  <c r="R91" i="1" a="1"/>
  <c r="R91" i="1" s="1"/>
  <c r="S91" i="1" a="1"/>
  <c r="S91" i="1" s="1"/>
  <c r="T91" i="1" a="1"/>
  <c r="T91" i="1"/>
  <c r="U91" i="1" a="1"/>
  <c r="U91" i="1" s="1"/>
  <c r="V91" i="1" a="1"/>
  <c r="V91" i="1"/>
  <c r="W91" i="1" a="1"/>
  <c r="W91" i="1"/>
  <c r="X91" i="1" a="1"/>
  <c r="X91" i="1"/>
  <c r="Y91" i="1" a="1"/>
  <c r="Y91" i="1" s="1"/>
  <c r="Z91" i="1" a="1"/>
  <c r="Z91" i="1"/>
  <c r="J92" i="1" a="1"/>
  <c r="J92" i="1" s="1"/>
  <c r="L92" i="1"/>
  <c r="M92" i="1"/>
  <c r="N92" i="1"/>
  <c r="O92" i="1" a="1"/>
  <c r="O92" i="1" s="1"/>
  <c r="P92" i="1" a="1"/>
  <c r="P92" i="1"/>
  <c r="Q92" i="1" a="1"/>
  <c r="Q92" i="1"/>
  <c r="R92" i="1" a="1"/>
  <c r="R92" i="1"/>
  <c r="S92" i="1" a="1"/>
  <c r="S92" i="1"/>
  <c r="T92" i="1" a="1"/>
  <c r="T92" i="1"/>
  <c r="U92" i="1" a="1"/>
  <c r="U92" i="1"/>
  <c r="V92" i="1" a="1"/>
  <c r="V92" i="1" s="1"/>
  <c r="W92" i="1" a="1"/>
  <c r="W92" i="1" s="1"/>
  <c r="X92" i="1" a="1"/>
  <c r="X92" i="1" s="1"/>
  <c r="Y92" i="1" a="1"/>
  <c r="Y92" i="1" s="1"/>
  <c r="Z92" i="1" a="1"/>
  <c r="Z92" i="1"/>
  <c r="J93" i="1" a="1"/>
  <c r="J93" i="1"/>
  <c r="L93" i="1"/>
  <c r="M93" i="1"/>
  <c r="N93" i="1"/>
  <c r="O93" i="1" a="1"/>
  <c r="O93" i="1"/>
  <c r="P93" i="1" a="1"/>
  <c r="P93" i="1"/>
  <c r="Q93" i="1" a="1"/>
  <c r="Q93" i="1"/>
  <c r="R93" i="1" a="1"/>
  <c r="R93" i="1"/>
  <c r="S93" i="1" a="1"/>
  <c r="S93" i="1" s="1"/>
  <c r="T93" i="1" a="1"/>
  <c r="T93" i="1" s="1"/>
  <c r="U93" i="1" a="1"/>
  <c r="U93" i="1"/>
  <c r="V93" i="1" a="1"/>
  <c r="V93" i="1" s="1"/>
  <c r="W93" i="1" a="1"/>
  <c r="W93" i="1"/>
  <c r="X93" i="1" a="1"/>
  <c r="X93" i="1" s="1"/>
  <c r="Y93" i="1" a="1"/>
  <c r="Y93" i="1"/>
  <c r="Z93" i="1" a="1"/>
  <c r="Z93" i="1"/>
  <c r="J94" i="1" a="1"/>
  <c r="J94" i="1"/>
  <c r="L94" i="1"/>
  <c r="M94" i="1"/>
  <c r="N94" i="1"/>
  <c r="O94" i="1" a="1"/>
  <c r="O94" i="1"/>
  <c r="P94" i="1" a="1"/>
  <c r="P94" i="1" s="1"/>
  <c r="Q94" i="1" a="1"/>
  <c r="Q94" i="1"/>
  <c r="R94" i="1" a="1"/>
  <c r="R94" i="1"/>
  <c r="S94" i="1" a="1"/>
  <c r="S94" i="1"/>
  <c r="T94" i="1" a="1"/>
  <c r="T94" i="1"/>
  <c r="U94" i="1" a="1"/>
  <c r="U94" i="1"/>
  <c r="V94" i="1" a="1"/>
  <c r="V94" i="1"/>
  <c r="W94" i="1" a="1"/>
  <c r="W94" i="1"/>
  <c r="X94" i="1" a="1"/>
  <c r="X94" i="1"/>
  <c r="Y94" i="1" a="1"/>
  <c r="Y94" i="1"/>
  <c r="Z94" i="1" a="1"/>
  <c r="Z94" i="1" s="1"/>
  <c r="J95" i="1" a="1"/>
  <c r="J95" i="1"/>
  <c r="L95" i="1"/>
  <c r="M95" i="1"/>
  <c r="N95" i="1"/>
  <c r="O95" i="1" a="1"/>
  <c r="O95" i="1" s="1"/>
  <c r="P95" i="1" a="1"/>
  <c r="P95" i="1"/>
  <c r="Q95" i="1" a="1"/>
  <c r="Q95" i="1"/>
  <c r="R95" i="1" a="1"/>
  <c r="R95" i="1"/>
  <c r="S95" i="1" a="1"/>
  <c r="S95" i="1"/>
  <c r="T95" i="1" a="1"/>
  <c r="T95" i="1" s="1"/>
  <c r="U95" i="1" a="1"/>
  <c r="U95" i="1"/>
  <c r="V95" i="1" a="1"/>
  <c r="V95" i="1" s="1"/>
  <c r="W95" i="1" a="1"/>
  <c r="W95" i="1" s="1"/>
  <c r="X95" i="1" a="1"/>
  <c r="X95" i="1" s="1"/>
  <c r="Y95" i="1" a="1"/>
  <c r="Y95" i="1"/>
  <c r="Z95" i="1" a="1"/>
  <c r="Z95" i="1" s="1"/>
  <c r="J96" i="1" a="1"/>
  <c r="J96" i="1"/>
  <c r="L96" i="1"/>
  <c r="M96" i="1"/>
  <c r="N96" i="1"/>
  <c r="O96" i="1" a="1"/>
  <c r="O96" i="1" s="1"/>
  <c r="P96" i="1" a="1"/>
  <c r="P96" i="1"/>
  <c r="Q96" i="1" a="1"/>
  <c r="Q96" i="1"/>
  <c r="R96" i="1" a="1"/>
  <c r="R96" i="1" s="1"/>
  <c r="S96" i="1" a="1"/>
  <c r="S96" i="1"/>
  <c r="T96" i="1" a="1"/>
  <c r="T96" i="1"/>
  <c r="U96" i="1" a="1"/>
  <c r="U96" i="1" s="1"/>
  <c r="V96" i="1" a="1"/>
  <c r="V96" i="1" s="1"/>
  <c r="W96" i="1" a="1"/>
  <c r="W96" i="1"/>
  <c r="X96" i="1" a="1"/>
  <c r="X96" i="1"/>
  <c r="Y96" i="1" a="1"/>
  <c r="Y96" i="1" s="1"/>
  <c r="Z96" i="1" a="1"/>
  <c r="Z96" i="1"/>
  <c r="J97" i="1" a="1"/>
  <c r="J97" i="1" s="1"/>
  <c r="L97" i="1"/>
  <c r="M97" i="1"/>
  <c r="N97" i="1"/>
  <c r="O97" i="1" a="1"/>
  <c r="O97" i="1"/>
  <c r="P97" i="1" a="1"/>
  <c r="P97" i="1"/>
  <c r="Q97" i="1" a="1"/>
  <c r="Q97" i="1" s="1"/>
  <c r="R97" i="1" a="1"/>
  <c r="R97" i="1"/>
  <c r="S97" i="1" a="1"/>
  <c r="S97" i="1"/>
  <c r="T97" i="1" a="1"/>
  <c r="T97" i="1"/>
  <c r="U97" i="1" a="1"/>
  <c r="U97" i="1" s="1"/>
  <c r="V97" i="1" a="1"/>
  <c r="V97" i="1"/>
  <c r="W97" i="1" a="1"/>
  <c r="W97" i="1"/>
  <c r="X97" i="1" a="1"/>
  <c r="X97" i="1"/>
  <c r="Y97" i="1" a="1"/>
  <c r="Y97" i="1"/>
  <c r="Z97" i="1" a="1"/>
  <c r="Z97" i="1" s="1"/>
  <c r="J98" i="1" a="1"/>
  <c r="J98" i="1" s="1"/>
  <c r="L98" i="1"/>
  <c r="M98" i="1"/>
  <c r="N98" i="1"/>
  <c r="O98" i="1" a="1"/>
  <c r="O98" i="1"/>
  <c r="P98" i="1" a="1"/>
  <c r="P98" i="1"/>
  <c r="Q98" i="1" a="1"/>
  <c r="Q98" i="1" s="1"/>
  <c r="R98" i="1" a="1"/>
  <c r="R98" i="1"/>
  <c r="S98" i="1" a="1"/>
  <c r="S98" i="1" s="1"/>
  <c r="T98" i="1" a="1"/>
  <c r="T98" i="1"/>
  <c r="U98" i="1" a="1"/>
  <c r="U98" i="1"/>
  <c r="V98" i="1" a="1"/>
  <c r="V98" i="1"/>
  <c r="W98" i="1" a="1"/>
  <c r="W98" i="1" s="1"/>
  <c r="X98" i="1" a="1"/>
  <c r="X98" i="1"/>
  <c r="Y98" i="1" a="1"/>
  <c r="Y98" i="1"/>
  <c r="Z98" i="1" a="1"/>
  <c r="Z98" i="1"/>
  <c r="J99" i="1" a="1"/>
  <c r="J99" i="1"/>
  <c r="L99" i="1"/>
  <c r="M99" i="1"/>
  <c r="N99" i="1"/>
  <c r="O99" i="1" a="1"/>
  <c r="O99" i="1"/>
  <c r="P99" i="1" a="1"/>
  <c r="P99" i="1"/>
  <c r="Q99" i="1" a="1"/>
  <c r="Q99" i="1" s="1"/>
  <c r="R99" i="1" a="1"/>
  <c r="R99" i="1"/>
  <c r="S99" i="1" a="1"/>
  <c r="S99" i="1" s="1"/>
  <c r="T99" i="1" a="1"/>
  <c r="T99" i="1" s="1"/>
  <c r="U99" i="1" a="1"/>
  <c r="U99" i="1" s="1"/>
  <c r="V99" i="1" a="1"/>
  <c r="V99" i="1"/>
  <c r="W99" i="1" a="1"/>
  <c r="W99" i="1"/>
  <c r="X99" i="1" a="1"/>
  <c r="X99" i="1"/>
  <c r="Y99" i="1" a="1"/>
  <c r="Y99" i="1"/>
  <c r="Z99" i="1" a="1"/>
  <c r="Z99" i="1"/>
  <c r="J100" i="1" a="1"/>
  <c r="J100" i="1"/>
  <c r="L100" i="1"/>
  <c r="M100" i="1"/>
  <c r="N100" i="1"/>
  <c r="O100" i="1" a="1"/>
  <c r="O100" i="1"/>
  <c r="P100" i="1" a="1"/>
  <c r="P100" i="1"/>
  <c r="Q100" i="1" a="1"/>
  <c r="Q100" i="1"/>
  <c r="R100" i="1" a="1"/>
  <c r="R100" i="1"/>
  <c r="S100" i="1" a="1"/>
  <c r="S100" i="1"/>
  <c r="T100" i="1" a="1"/>
  <c r="T100" i="1" s="1"/>
  <c r="U100" i="1" a="1"/>
  <c r="U100" i="1"/>
  <c r="V100" i="1" a="1"/>
  <c r="V100" i="1"/>
  <c r="W100" i="1" a="1"/>
  <c r="W100" i="1"/>
  <c r="X100" i="1" a="1"/>
  <c r="X100" i="1"/>
  <c r="Y100" i="1" a="1"/>
  <c r="Y100" i="1" s="1"/>
  <c r="Z100" i="1" a="1"/>
  <c r="Z100" i="1"/>
  <c r="J101" i="1" a="1"/>
  <c r="J101" i="1"/>
  <c r="L101" i="1"/>
  <c r="M101" i="1"/>
  <c r="N101" i="1"/>
  <c r="O101" i="1" a="1"/>
  <c r="O101" i="1"/>
  <c r="P101" i="1" a="1"/>
  <c r="P101" i="1"/>
  <c r="Q101" i="1" a="1"/>
  <c r="Q101" i="1" s="1"/>
  <c r="R101" i="1" a="1"/>
  <c r="R101" i="1"/>
  <c r="S101" i="1" a="1"/>
  <c r="S101" i="1" s="1"/>
  <c r="T101" i="1" a="1"/>
  <c r="T101" i="1"/>
  <c r="U101" i="1" a="1"/>
  <c r="U101" i="1"/>
  <c r="V101" i="1" a="1"/>
  <c r="V101" i="1"/>
  <c r="W101" i="1" a="1"/>
  <c r="W101" i="1"/>
  <c r="X101" i="1" a="1"/>
  <c r="X101" i="1"/>
  <c r="Y101" i="1" a="1"/>
  <c r="Y101" i="1"/>
  <c r="Z101" i="1" a="1"/>
  <c r="Z101" i="1" s="1"/>
  <c r="J102" i="1" a="1"/>
  <c r="J102" i="1"/>
  <c r="L102" i="1"/>
  <c r="M102" i="1"/>
  <c r="N102" i="1"/>
  <c r="O102" i="1" a="1"/>
  <c r="O102" i="1" s="1"/>
  <c r="P102" i="1" a="1"/>
  <c r="P102" i="1"/>
  <c r="Q102" i="1" a="1"/>
  <c r="Q102" i="1"/>
  <c r="R102" i="1" a="1"/>
  <c r="R102" i="1"/>
  <c r="S102" i="1" a="1"/>
  <c r="S102" i="1"/>
  <c r="T102" i="1" a="1"/>
  <c r="T102" i="1"/>
  <c r="U102" i="1" a="1"/>
  <c r="U102" i="1" s="1"/>
  <c r="V102" i="1" a="1"/>
  <c r="V102" i="1"/>
  <c r="W102" i="1" a="1"/>
  <c r="W102" i="1"/>
  <c r="X102" i="1" a="1"/>
  <c r="X102" i="1"/>
  <c r="Y102" i="1" a="1"/>
  <c r="Y102" i="1" s="1"/>
  <c r="Z102" i="1" a="1"/>
  <c r="Z102" i="1"/>
  <c r="J103" i="1" a="1"/>
  <c r="J103" i="1" s="1"/>
  <c r="L103" i="1"/>
  <c r="M103" i="1"/>
  <c r="N103" i="1"/>
  <c r="O103" i="1" a="1"/>
  <c r="O103" i="1" s="1"/>
  <c r="P103" i="1" a="1"/>
  <c r="P103" i="1" s="1"/>
  <c r="Q103" i="1" a="1"/>
  <c r="Q103" i="1" s="1"/>
  <c r="R103" i="1" a="1"/>
  <c r="R103" i="1"/>
  <c r="S103" i="1" a="1"/>
  <c r="S103" i="1"/>
  <c r="T103" i="1" a="1"/>
  <c r="T103" i="1"/>
  <c r="U103" i="1" a="1"/>
  <c r="U103" i="1"/>
  <c r="V103" i="1" a="1"/>
  <c r="V103" i="1"/>
  <c r="W103" i="1" a="1"/>
  <c r="W103" i="1" s="1"/>
  <c r="X103" i="1" a="1"/>
  <c r="X103" i="1"/>
  <c r="Y103" i="1" a="1"/>
  <c r="Y103" i="1" s="1"/>
  <c r="Z103" i="1" a="1"/>
  <c r="Z103" i="1" s="1"/>
  <c r="J104" i="1" a="1"/>
  <c r="J104" i="1" s="1"/>
  <c r="L104" i="1"/>
  <c r="M104" i="1"/>
  <c r="N104" i="1"/>
  <c r="O104" i="1" a="1"/>
  <c r="O104" i="1"/>
  <c r="P104" i="1" a="1"/>
  <c r="P104" i="1"/>
  <c r="Q104" i="1" a="1"/>
  <c r="Q104" i="1"/>
  <c r="R104" i="1" a="1"/>
  <c r="R104" i="1" s="1"/>
  <c r="S104" i="1" a="1"/>
  <c r="S104" i="1" s="1"/>
  <c r="T104" i="1" a="1"/>
  <c r="T104" i="1" s="1"/>
  <c r="U104" i="1" a="1"/>
  <c r="U104" i="1"/>
  <c r="V104" i="1" a="1"/>
  <c r="V104" i="1" s="1"/>
  <c r="W104" i="1" a="1"/>
  <c r="W104" i="1"/>
  <c r="X104" i="1" a="1"/>
  <c r="X104" i="1"/>
  <c r="Y104" i="1" a="1"/>
  <c r="Y104" i="1"/>
  <c r="Z104" i="1" a="1"/>
  <c r="Z104" i="1" s="1"/>
  <c r="J105" i="1" a="1"/>
  <c r="J105" i="1"/>
  <c r="L105" i="1"/>
  <c r="M105" i="1"/>
  <c r="N105" i="1"/>
  <c r="O105" i="1" a="1"/>
  <c r="O105" i="1" s="1"/>
  <c r="P105" i="1" a="1"/>
  <c r="P105" i="1"/>
  <c r="Q105" i="1" a="1"/>
  <c r="Q105" i="1" s="1"/>
  <c r="R105" i="1" a="1"/>
  <c r="R105" i="1" s="1"/>
  <c r="S105" i="1" a="1"/>
  <c r="S105" i="1" s="1"/>
  <c r="T105" i="1" a="1"/>
  <c r="T105" i="1" s="1"/>
  <c r="U105" i="1" a="1"/>
  <c r="U105" i="1"/>
  <c r="V105" i="1" a="1"/>
  <c r="V105" i="1" s="1"/>
  <c r="W105" i="1" a="1"/>
  <c r="W105" i="1"/>
  <c r="X105" i="1" a="1"/>
  <c r="X105" i="1" s="1"/>
  <c r="Y105" i="1" a="1"/>
  <c r="Y105" i="1"/>
  <c r="Z105" i="1" a="1"/>
  <c r="Z105" i="1"/>
  <c r="J106" i="1" a="1"/>
  <c r="J106" i="1"/>
  <c r="L106" i="1"/>
  <c r="M106" i="1"/>
  <c r="N106" i="1"/>
  <c r="O106" i="1" a="1"/>
  <c r="O106" i="1" s="1"/>
  <c r="P106" i="1" a="1"/>
  <c r="P106" i="1" s="1"/>
  <c r="Q106" i="1" a="1"/>
  <c r="Q106" i="1"/>
  <c r="R106" i="1" a="1"/>
  <c r="R106" i="1"/>
  <c r="S106" i="1" a="1"/>
  <c r="S106" i="1"/>
  <c r="T106" i="1" a="1"/>
  <c r="T106" i="1"/>
  <c r="U106" i="1" a="1"/>
  <c r="U106" i="1" s="1"/>
  <c r="V106" i="1" a="1"/>
  <c r="V106" i="1"/>
  <c r="W106" i="1" a="1"/>
  <c r="W106" i="1" s="1"/>
  <c r="X106" i="1" a="1"/>
  <c r="X106" i="1"/>
  <c r="Y106" i="1" a="1"/>
  <c r="Y106" i="1" s="1"/>
  <c r="Z106" i="1" a="1"/>
  <c r="Z106" i="1" s="1"/>
  <c r="J107" i="1" a="1"/>
  <c r="J107" i="1" s="1"/>
  <c r="L107" i="1"/>
  <c r="M107" i="1"/>
  <c r="N107" i="1"/>
  <c r="O107" i="1" a="1"/>
  <c r="O107" i="1"/>
  <c r="P107" i="1" a="1"/>
  <c r="P107" i="1"/>
  <c r="Q107" i="1" a="1"/>
  <c r="Q107" i="1" s="1"/>
  <c r="R107" i="1" a="1"/>
  <c r="R107" i="1"/>
  <c r="S107" i="1" a="1"/>
  <c r="S107" i="1"/>
  <c r="T107" i="1" a="1"/>
  <c r="T107" i="1"/>
  <c r="U107" i="1" a="1"/>
  <c r="U107" i="1"/>
  <c r="V107" i="1" a="1"/>
  <c r="V107" i="1" s="1"/>
  <c r="W107" i="1" a="1"/>
  <c r="W107" i="1" s="1"/>
  <c r="X107" i="1" a="1"/>
  <c r="X107" i="1"/>
  <c r="Y107" i="1" a="1"/>
  <c r="Y107" i="1"/>
  <c r="Z107" i="1" a="1"/>
  <c r="Z107" i="1"/>
  <c r="J108" i="1" a="1"/>
  <c r="J108" i="1" s="1"/>
  <c r="L108" i="1"/>
  <c r="M108" i="1"/>
  <c r="N108" i="1"/>
  <c r="O108" i="1" a="1"/>
  <c r="O108" i="1"/>
  <c r="P108" i="1" a="1"/>
  <c r="P108" i="1"/>
  <c r="Q108" i="1" a="1"/>
  <c r="Q108" i="1"/>
  <c r="R108" i="1" a="1"/>
  <c r="R108" i="1" s="1"/>
  <c r="S108" i="1" a="1"/>
  <c r="S108" i="1" s="1"/>
  <c r="T108" i="1" a="1"/>
  <c r="T108" i="1"/>
  <c r="U108" i="1" a="1"/>
  <c r="U108" i="1"/>
  <c r="V108" i="1" a="1"/>
  <c r="V108" i="1"/>
  <c r="W108" i="1" a="1"/>
  <c r="W108" i="1"/>
  <c r="X108" i="1" a="1"/>
  <c r="X108" i="1" s="1"/>
  <c r="Y108" i="1" a="1"/>
  <c r="Y108" i="1"/>
  <c r="Z108" i="1" a="1"/>
  <c r="Z108" i="1"/>
  <c r="J109" i="1" a="1"/>
  <c r="J109" i="1" s="1"/>
  <c r="L109" i="1"/>
  <c r="M109" i="1"/>
  <c r="N109" i="1"/>
  <c r="O109" i="1" a="1"/>
  <c r="O109" i="1" s="1"/>
  <c r="P109" i="1" a="1"/>
  <c r="P109" i="1"/>
  <c r="Q109" i="1" a="1"/>
  <c r="Q109" i="1"/>
  <c r="R109" i="1" a="1"/>
  <c r="R109" i="1"/>
  <c r="S109" i="1" a="1"/>
  <c r="S109" i="1"/>
  <c r="T109" i="1" a="1"/>
  <c r="T109" i="1"/>
  <c r="U109" i="1" a="1"/>
  <c r="U109" i="1" s="1"/>
  <c r="V109" i="1" a="1"/>
  <c r="V109" i="1" s="1"/>
  <c r="W109" i="1" a="1"/>
  <c r="W109" i="1" s="1"/>
  <c r="X109" i="1" a="1"/>
  <c r="X109" i="1"/>
  <c r="Y109" i="1" a="1"/>
  <c r="Y109" i="1" s="1"/>
  <c r="Z109" i="1" a="1"/>
  <c r="Z109" i="1"/>
  <c r="J110" i="1" a="1"/>
  <c r="J110" i="1"/>
  <c r="L110" i="1"/>
  <c r="M110" i="1"/>
  <c r="N110" i="1"/>
  <c r="O110" i="1" a="1"/>
  <c r="O110" i="1" s="1"/>
  <c r="P110" i="1" a="1"/>
  <c r="P110" i="1"/>
  <c r="Q110" i="1" a="1"/>
  <c r="Q110" i="1"/>
  <c r="R110" i="1" a="1"/>
  <c r="R110" i="1" s="1"/>
  <c r="S110" i="1" a="1"/>
  <c r="S110" i="1"/>
  <c r="T110" i="1" a="1"/>
  <c r="T110" i="1"/>
  <c r="U110" i="1" a="1"/>
  <c r="U110" i="1" s="1"/>
  <c r="V110" i="1" a="1"/>
  <c r="V110" i="1"/>
  <c r="W110" i="1" a="1"/>
  <c r="W110" i="1" s="1"/>
  <c r="X110" i="1" a="1"/>
  <c r="X110" i="1" s="1"/>
  <c r="Y110" i="1" a="1"/>
  <c r="Y110" i="1" s="1"/>
  <c r="Z110" i="1" a="1"/>
  <c r="Z110" i="1"/>
  <c r="J111" i="1" a="1"/>
  <c r="J111" i="1"/>
  <c r="L111" i="1"/>
  <c r="M111" i="1"/>
  <c r="N111" i="1"/>
  <c r="O111" i="1" a="1"/>
  <c r="O111" i="1"/>
  <c r="P111" i="1" a="1"/>
  <c r="P111" i="1"/>
  <c r="Q111" i="1" a="1"/>
  <c r="Q111" i="1" s="1"/>
  <c r="R111" i="1" a="1"/>
  <c r="R111" i="1"/>
  <c r="S111" i="1" a="1"/>
  <c r="S111" i="1"/>
  <c r="T111" i="1" a="1"/>
  <c r="T111" i="1"/>
  <c r="U111" i="1" a="1"/>
  <c r="U111" i="1" s="1"/>
  <c r="V111" i="1" a="1"/>
  <c r="V111" i="1"/>
  <c r="W111" i="1" a="1"/>
  <c r="W111" i="1"/>
  <c r="X111" i="1" a="1"/>
  <c r="X111" i="1"/>
  <c r="Y111" i="1" a="1"/>
  <c r="Y111" i="1" s="1"/>
  <c r="Z111" i="1" a="1"/>
  <c r="Z111" i="1"/>
  <c r="J112" i="1" a="1"/>
  <c r="J112" i="1"/>
  <c r="L112" i="1"/>
  <c r="M112" i="1"/>
  <c r="N112" i="1"/>
  <c r="O112" i="1" a="1"/>
  <c r="O112" i="1"/>
  <c r="P112" i="1" a="1"/>
  <c r="P112" i="1" s="1"/>
  <c r="Q112" i="1" a="1"/>
  <c r="Q112" i="1"/>
  <c r="R112" i="1" a="1"/>
  <c r="R112" i="1" s="1"/>
  <c r="S112" i="1" a="1"/>
  <c r="S112" i="1"/>
  <c r="T112" i="1" a="1"/>
  <c r="T112" i="1"/>
  <c r="U112" i="1" a="1"/>
  <c r="U112" i="1" s="1"/>
  <c r="V112" i="1" a="1"/>
  <c r="V112" i="1"/>
  <c r="W112" i="1" a="1"/>
  <c r="W112" i="1"/>
  <c r="X112" i="1" a="1"/>
  <c r="X112" i="1"/>
  <c r="Y112" i="1" a="1"/>
  <c r="Y112" i="1" s="1"/>
  <c r="Z112" i="1" a="1"/>
  <c r="Z112" i="1" s="1"/>
  <c r="J113" i="1" a="1"/>
  <c r="J113" i="1" s="1"/>
  <c r="L113" i="1"/>
  <c r="M113" i="1"/>
  <c r="N113" i="1"/>
  <c r="O113" i="1" a="1"/>
  <c r="O113" i="1"/>
  <c r="P113" i="1" a="1"/>
  <c r="P113" i="1"/>
  <c r="Q113" i="1" a="1"/>
  <c r="Q113" i="1"/>
  <c r="R113" i="1" a="1"/>
  <c r="R113" i="1" s="1"/>
  <c r="S113" i="1" a="1"/>
  <c r="S113" i="1" s="1"/>
  <c r="T113" i="1" a="1"/>
  <c r="T113" i="1"/>
  <c r="U113" i="1" a="1"/>
  <c r="U113" i="1" s="1"/>
  <c r="V113" i="1" a="1"/>
  <c r="V113" i="1"/>
  <c r="W113" i="1" a="1"/>
  <c r="W113" i="1"/>
  <c r="X113" i="1" a="1"/>
  <c r="X113" i="1" s="1"/>
  <c r="Y113" i="1" a="1"/>
  <c r="Y113" i="1"/>
  <c r="Z113" i="1" a="1"/>
  <c r="Z113" i="1"/>
  <c r="J114" i="1" a="1"/>
  <c r="J114" i="1"/>
  <c r="L114" i="1"/>
  <c r="M114" i="1"/>
  <c r="N114" i="1"/>
  <c r="O114" i="1" a="1"/>
  <c r="O114" i="1"/>
  <c r="P114" i="1" a="1"/>
  <c r="P114" i="1"/>
  <c r="Q114" i="1" a="1"/>
  <c r="Q114" i="1" s="1"/>
  <c r="R114" i="1" a="1"/>
  <c r="R114" i="1" s="1"/>
  <c r="S114" i="1" a="1"/>
  <c r="S114" i="1"/>
  <c r="T114" i="1" a="1"/>
  <c r="T114" i="1"/>
  <c r="U114" i="1" a="1"/>
  <c r="U114" i="1" s="1"/>
  <c r="V114" i="1" a="1"/>
  <c r="V114" i="1" s="1"/>
  <c r="W114" i="1" a="1"/>
  <c r="W114" i="1"/>
  <c r="X114" i="1" a="1"/>
  <c r="X114" i="1"/>
  <c r="Y114" i="1" a="1"/>
  <c r="Y114" i="1"/>
  <c r="Z114" i="1" a="1"/>
  <c r="Z114" i="1"/>
  <c r="J115" i="1" a="1"/>
  <c r="J115" i="1" s="1"/>
  <c r="L115" i="1"/>
  <c r="M115" i="1"/>
  <c r="N115" i="1"/>
  <c r="O115" i="1" a="1"/>
  <c r="O115" i="1"/>
  <c r="P115" i="1" a="1"/>
  <c r="P115" i="1"/>
  <c r="Q115" i="1" a="1"/>
  <c r="Q115" i="1"/>
  <c r="R115" i="1" a="1"/>
  <c r="R115" i="1"/>
  <c r="S115" i="1" a="1"/>
  <c r="S115" i="1"/>
  <c r="T115" i="1" a="1"/>
  <c r="T115" i="1" s="1"/>
  <c r="U115" i="1" a="1"/>
  <c r="U115" i="1"/>
  <c r="V115" i="1" a="1"/>
  <c r="V115" i="1"/>
  <c r="W115" i="1" a="1"/>
  <c r="W115" i="1" s="1"/>
  <c r="X115" i="1" a="1"/>
  <c r="X115" i="1"/>
  <c r="Y115" i="1" a="1"/>
  <c r="Y115" i="1"/>
  <c r="Z115" i="1" a="1"/>
  <c r="Z115" i="1"/>
  <c r="J116" i="1" a="1"/>
  <c r="J116" i="1" s="1"/>
  <c r="L116" i="1"/>
  <c r="M116" i="1"/>
  <c r="N116" i="1"/>
  <c r="O116" i="1" a="1"/>
  <c r="O116" i="1"/>
  <c r="P116" i="1" a="1"/>
  <c r="P116" i="1"/>
  <c r="Q116" i="1" a="1"/>
  <c r="Q116" i="1"/>
  <c r="R116" i="1" a="1"/>
  <c r="R116" i="1" s="1"/>
  <c r="S116" i="1" a="1"/>
  <c r="S116" i="1" s="1"/>
  <c r="T116" i="1" a="1"/>
  <c r="T116" i="1"/>
  <c r="U116" i="1" a="1"/>
  <c r="U116" i="1"/>
  <c r="V116" i="1" a="1"/>
  <c r="V116" i="1"/>
  <c r="W116" i="1" a="1"/>
  <c r="W116" i="1" s="1"/>
  <c r="X116" i="1" a="1"/>
  <c r="X116" i="1" s="1"/>
  <c r="Y116" i="1" a="1"/>
  <c r="Y116" i="1" s="1"/>
  <c r="Z116" i="1" a="1"/>
  <c r="Z116" i="1"/>
  <c r="J117" i="1" a="1"/>
  <c r="J117" i="1"/>
  <c r="L117" i="1"/>
  <c r="M117" i="1"/>
  <c r="N117" i="1"/>
  <c r="O117" i="1" a="1"/>
  <c r="O117" i="1"/>
  <c r="P117" i="1" a="1"/>
  <c r="P117" i="1" s="1"/>
  <c r="Q117" i="1" a="1"/>
  <c r="Q117" i="1" s="1"/>
  <c r="R117" i="1" a="1"/>
  <c r="R117" i="1"/>
  <c r="S117" i="1" a="1"/>
  <c r="S117" i="1" s="1"/>
  <c r="T117" i="1" a="1"/>
  <c r="T117" i="1"/>
  <c r="U117" i="1" a="1"/>
  <c r="U117" i="1" s="1"/>
  <c r="V117" i="1" a="1"/>
  <c r="V117" i="1"/>
  <c r="W117" i="1" a="1"/>
  <c r="W117" i="1"/>
  <c r="X117" i="1" a="1"/>
  <c r="X117" i="1" s="1"/>
  <c r="Y117" i="1" a="1"/>
  <c r="Y117" i="1"/>
  <c r="Z117" i="1" a="1"/>
  <c r="Z117" i="1"/>
  <c r="J118" i="1" a="1"/>
  <c r="J118" i="1"/>
  <c r="L118" i="1"/>
  <c r="M118" i="1"/>
  <c r="N118" i="1"/>
  <c r="O118" i="1" a="1"/>
  <c r="O118" i="1" s="1"/>
  <c r="P118" i="1" a="1"/>
  <c r="P118" i="1"/>
  <c r="Q118" i="1" a="1"/>
  <c r="Q118" i="1"/>
  <c r="R118" i="1" a="1"/>
  <c r="R118" i="1" s="1"/>
  <c r="S118" i="1" a="1"/>
  <c r="S118" i="1"/>
  <c r="T118" i="1" a="1"/>
  <c r="T118" i="1" s="1"/>
  <c r="U118" i="1" a="1"/>
  <c r="U118" i="1" s="1"/>
  <c r="V118" i="1" a="1"/>
  <c r="V118" i="1"/>
  <c r="W118" i="1" a="1"/>
  <c r="W118" i="1"/>
  <c r="X118" i="1" a="1"/>
  <c r="X118" i="1"/>
  <c r="Y118" i="1" a="1"/>
  <c r="Y118" i="1" s="1"/>
  <c r="Z118" i="1" a="1"/>
  <c r="Z118" i="1"/>
  <c r="J119" i="1" a="1"/>
  <c r="J119" i="1"/>
  <c r="L119" i="1"/>
  <c r="M119" i="1"/>
  <c r="N119" i="1"/>
  <c r="O119" i="1" a="1"/>
  <c r="O119" i="1"/>
  <c r="P119" i="1" a="1"/>
  <c r="P119" i="1"/>
  <c r="Q119" i="1" a="1"/>
  <c r="Q119" i="1" s="1"/>
  <c r="R119" i="1" a="1"/>
  <c r="R119" i="1" s="1"/>
  <c r="S119" i="1" a="1"/>
  <c r="S119" i="1"/>
  <c r="T119" i="1" a="1"/>
  <c r="T119" i="1"/>
  <c r="U119" i="1" a="1"/>
  <c r="U119" i="1"/>
  <c r="V119" i="1" a="1"/>
  <c r="V119" i="1" s="1"/>
  <c r="W119" i="1" a="1"/>
  <c r="W119" i="1"/>
  <c r="X119" i="1" a="1"/>
  <c r="X119" i="1"/>
  <c r="Y119" i="1" a="1"/>
  <c r="Y119" i="1"/>
  <c r="Z119" i="1" a="1"/>
  <c r="Z119" i="1"/>
  <c r="J120" i="1" a="1"/>
  <c r="J120" i="1"/>
  <c r="L120" i="1"/>
  <c r="M120" i="1"/>
  <c r="N120" i="1"/>
  <c r="O120" i="1" a="1"/>
  <c r="O120" i="1"/>
  <c r="P120" i="1" a="1"/>
  <c r="P120" i="1"/>
  <c r="Q120" i="1" a="1"/>
  <c r="Q120" i="1"/>
  <c r="R120" i="1" a="1"/>
  <c r="R120" i="1"/>
  <c r="S120" i="1" a="1"/>
  <c r="S120" i="1" s="1"/>
  <c r="T120" i="1" a="1"/>
  <c r="T120" i="1" s="1"/>
  <c r="U120" i="1" a="1"/>
  <c r="U120" i="1" s="1"/>
  <c r="V120" i="1" a="1"/>
  <c r="V120" i="1"/>
  <c r="W120" i="1" a="1"/>
  <c r="W120" i="1"/>
  <c r="X120" i="1" a="1"/>
  <c r="X120" i="1"/>
  <c r="Y120" i="1" a="1"/>
  <c r="Y120" i="1"/>
  <c r="Z120" i="1" a="1"/>
  <c r="Z120" i="1"/>
  <c r="J121" i="1" a="1"/>
  <c r="J121" i="1"/>
  <c r="L121" i="1"/>
  <c r="M121" i="1"/>
  <c r="N121" i="1"/>
  <c r="O121" i="1" a="1"/>
  <c r="O121" i="1"/>
  <c r="P121" i="1" a="1"/>
  <c r="P121" i="1" s="1"/>
  <c r="Q121" i="1" a="1"/>
  <c r="Q121" i="1"/>
  <c r="R121" i="1" a="1"/>
  <c r="R121" i="1"/>
  <c r="S121" i="1" a="1"/>
  <c r="S121" i="1" s="1"/>
  <c r="T121" i="1" a="1"/>
  <c r="T121" i="1" s="1"/>
  <c r="U121" i="1" a="1"/>
  <c r="U121" i="1"/>
  <c r="V121" i="1" a="1"/>
  <c r="V121" i="1"/>
  <c r="W121" i="1" a="1"/>
  <c r="W121" i="1" s="1"/>
  <c r="X121" i="1" a="1"/>
  <c r="X121" i="1"/>
  <c r="Y121" i="1" a="1"/>
  <c r="Y121" i="1"/>
  <c r="Z121" i="1" a="1"/>
  <c r="Z121" i="1"/>
  <c r="J122" i="1" a="1"/>
  <c r="J122" i="1"/>
  <c r="L122" i="1"/>
  <c r="M122" i="1"/>
  <c r="N122" i="1"/>
  <c r="O122" i="1" a="1"/>
  <c r="O122" i="1" s="1"/>
  <c r="P122" i="1" a="1"/>
  <c r="P122" i="1" s="1"/>
  <c r="Q122" i="1" a="1"/>
  <c r="Q122" i="1"/>
  <c r="R122" i="1" a="1"/>
  <c r="R122" i="1"/>
  <c r="S122" i="1" a="1"/>
  <c r="S122" i="1"/>
  <c r="T122" i="1" a="1"/>
  <c r="T122" i="1"/>
  <c r="U122" i="1" a="1"/>
  <c r="U122" i="1"/>
  <c r="V122" i="1" a="1"/>
  <c r="V122" i="1" s="1"/>
  <c r="W122" i="1" a="1"/>
  <c r="W122" i="1"/>
  <c r="X122" i="1" a="1"/>
  <c r="X122" i="1"/>
  <c r="Y122" i="1" a="1"/>
  <c r="Y122" i="1"/>
  <c r="Z122" i="1" a="1"/>
  <c r="Z122" i="1"/>
  <c r="J123" i="1" a="1"/>
  <c r="J123" i="1"/>
  <c r="L123" i="1"/>
  <c r="M123" i="1"/>
  <c r="N123" i="1"/>
  <c r="O123" i="1" a="1"/>
  <c r="O123" i="1"/>
  <c r="P123" i="1" a="1"/>
  <c r="P123" i="1"/>
  <c r="Q123" i="1" a="1"/>
  <c r="Q123" i="1"/>
  <c r="R123" i="1" a="1"/>
  <c r="R123" i="1"/>
  <c r="S123" i="1" a="1"/>
  <c r="S123" i="1"/>
  <c r="T123" i="1" a="1"/>
  <c r="T123" i="1" s="1"/>
  <c r="U123" i="1" a="1"/>
  <c r="U123" i="1" s="1"/>
  <c r="V123" i="1" a="1"/>
  <c r="V123" i="1" s="1"/>
  <c r="W123" i="1" a="1"/>
  <c r="W123" i="1"/>
  <c r="X123" i="1" a="1"/>
  <c r="X123" i="1" s="1"/>
  <c r="Y123" i="1" a="1"/>
  <c r="Y123" i="1"/>
  <c r="Z123" i="1" a="1"/>
  <c r="Z123" i="1" s="1"/>
  <c r="J124" i="1" a="1"/>
  <c r="J124" i="1"/>
  <c r="L124" i="1"/>
  <c r="M124" i="1"/>
  <c r="N124" i="1"/>
  <c r="O124" i="1" a="1"/>
  <c r="O124" i="1" s="1"/>
  <c r="P124" i="1" a="1"/>
  <c r="P124" i="1"/>
  <c r="Q124" i="1" a="1"/>
  <c r="Q124" i="1" s="1"/>
  <c r="R124" i="1" a="1"/>
  <c r="R124" i="1" s="1"/>
  <c r="S124" i="1" a="1"/>
  <c r="S124" i="1" s="1"/>
  <c r="T124" i="1" a="1"/>
  <c r="T124" i="1"/>
  <c r="U124" i="1" a="1"/>
  <c r="U124" i="1"/>
  <c r="V124" i="1" a="1"/>
  <c r="V124" i="1"/>
  <c r="W124" i="1" a="1"/>
  <c r="W124" i="1" s="1"/>
  <c r="X124" i="1" a="1"/>
  <c r="X124" i="1"/>
  <c r="Y124" i="1" a="1"/>
  <c r="Y124" i="1"/>
  <c r="Z124" i="1" a="1"/>
  <c r="Z124" i="1" s="1"/>
  <c r="J125" i="1" a="1"/>
  <c r="J125" i="1"/>
  <c r="L125" i="1"/>
  <c r="M125" i="1"/>
  <c r="N125" i="1"/>
  <c r="O125" i="1" a="1"/>
  <c r="O125" i="1" s="1"/>
  <c r="P125" i="1" a="1"/>
  <c r="P125" i="1"/>
  <c r="Q125" i="1" a="1"/>
  <c r="Q125" i="1"/>
  <c r="R125" i="1" a="1"/>
  <c r="R125" i="1"/>
  <c r="S125" i="1" a="1"/>
  <c r="S125" i="1"/>
  <c r="T125" i="1" a="1"/>
  <c r="T125" i="1"/>
  <c r="U125" i="1" a="1"/>
  <c r="U125" i="1"/>
  <c r="V125" i="1" a="1"/>
  <c r="V125" i="1" s="1"/>
  <c r="W125" i="1" a="1"/>
  <c r="W125" i="1"/>
  <c r="X125" i="1" a="1"/>
  <c r="X125" i="1"/>
  <c r="Y125" i="1" a="1"/>
  <c r="Y125" i="1" s="1"/>
  <c r="Z125" i="1" a="1"/>
  <c r="Z125" i="1"/>
  <c r="J126" i="1" a="1"/>
  <c r="J126" i="1" s="1"/>
  <c r="L126" i="1"/>
  <c r="M126" i="1"/>
  <c r="N126" i="1"/>
  <c r="O126" i="1" a="1"/>
  <c r="O126" i="1" s="1"/>
  <c r="P126" i="1" a="1"/>
  <c r="P126" i="1"/>
  <c r="Q126" i="1" a="1"/>
  <c r="Q126" i="1"/>
  <c r="R126" i="1" a="1"/>
  <c r="R126" i="1"/>
  <c r="S126" i="1" a="1"/>
  <c r="S126" i="1"/>
  <c r="T126" i="1" a="1"/>
  <c r="T126" i="1"/>
  <c r="U126" i="1" a="1"/>
  <c r="U126" i="1"/>
  <c r="V126" i="1" a="1"/>
  <c r="V126" i="1" s="1"/>
  <c r="W126" i="1" a="1"/>
  <c r="W126" i="1" s="1"/>
  <c r="X126" i="1" a="1"/>
  <c r="X126" i="1" s="1"/>
  <c r="Y126" i="1" a="1"/>
  <c r="Y126" i="1" s="1"/>
  <c r="Z126" i="1" a="1"/>
  <c r="Z126" i="1"/>
  <c r="J127" i="1" a="1"/>
  <c r="J127" i="1"/>
  <c r="L127" i="1"/>
  <c r="M127" i="1"/>
  <c r="N127" i="1"/>
  <c r="O127" i="1" a="1"/>
  <c r="O127" i="1"/>
  <c r="P127" i="1" a="1"/>
  <c r="P127" i="1" s="1"/>
  <c r="Q127" i="1" a="1"/>
  <c r="Q127" i="1"/>
  <c r="R127" i="1" a="1"/>
  <c r="R127" i="1"/>
  <c r="S127" i="1" a="1"/>
  <c r="S127" i="1"/>
  <c r="T127" i="1" a="1"/>
  <c r="T127" i="1"/>
  <c r="U127" i="1" a="1"/>
  <c r="U127" i="1" s="1"/>
  <c r="V127" i="1" a="1"/>
  <c r="V127" i="1"/>
  <c r="W127" i="1" a="1"/>
  <c r="W127" i="1"/>
  <c r="X127" i="1" a="1"/>
  <c r="X127" i="1"/>
  <c r="Y127" i="1" a="1"/>
  <c r="Y127" i="1" s="1"/>
  <c r="Z127" i="1" a="1"/>
  <c r="Z127" i="1" s="1"/>
  <c r="J128" i="1" a="1"/>
  <c r="J128" i="1"/>
  <c r="L128" i="1"/>
  <c r="M128" i="1"/>
  <c r="N128" i="1"/>
  <c r="O128" i="1" a="1"/>
  <c r="O128" i="1" s="1"/>
  <c r="P128" i="1" a="1"/>
  <c r="P128" i="1"/>
  <c r="Q128" i="1" a="1"/>
  <c r="Q128" i="1"/>
  <c r="R128" i="1" a="1"/>
  <c r="R128" i="1" s="1"/>
  <c r="S128" i="1" a="1"/>
  <c r="S128" i="1"/>
  <c r="T128" i="1" a="1"/>
  <c r="T128" i="1"/>
  <c r="U128" i="1" a="1"/>
  <c r="U128" i="1"/>
  <c r="V128" i="1" a="1"/>
  <c r="V128" i="1"/>
  <c r="W128" i="1" a="1"/>
  <c r="W128" i="1"/>
  <c r="X128" i="1" a="1"/>
  <c r="X128" i="1"/>
  <c r="Y128" i="1" a="1"/>
  <c r="Y128" i="1" s="1"/>
  <c r="Z128" i="1" a="1"/>
  <c r="Z128" i="1"/>
  <c r="J129" i="1" a="1"/>
  <c r="J129" i="1"/>
  <c r="L129" i="1"/>
  <c r="M129" i="1"/>
  <c r="N129" i="1"/>
  <c r="O129" i="1" a="1"/>
  <c r="O129" i="1"/>
  <c r="P129" i="1" a="1"/>
  <c r="P129" i="1"/>
  <c r="Q129" i="1" a="1"/>
  <c r="Q129" i="1" s="1"/>
  <c r="R129" i="1" a="1"/>
  <c r="R129" i="1"/>
  <c r="S129" i="1" a="1"/>
  <c r="S129" i="1" s="1"/>
  <c r="T129" i="1" a="1"/>
  <c r="T129" i="1" s="1"/>
  <c r="U129" i="1" a="1"/>
  <c r="U129" i="1"/>
  <c r="V129" i="1" a="1"/>
  <c r="V129" i="1"/>
  <c r="W129" i="1" a="1"/>
  <c r="W129" i="1"/>
  <c r="X129" i="1" a="1"/>
  <c r="X129" i="1"/>
  <c r="Y129" i="1" a="1"/>
  <c r="Y129" i="1"/>
  <c r="Z129" i="1" a="1"/>
  <c r="Z129" i="1"/>
  <c r="J130" i="1" a="1"/>
  <c r="J130" i="1" s="1"/>
  <c r="L130" i="1"/>
  <c r="M130" i="1"/>
  <c r="N130" i="1"/>
  <c r="O130" i="1" a="1"/>
  <c r="O130" i="1" s="1"/>
  <c r="P130" i="1" a="1"/>
  <c r="P130" i="1" s="1"/>
  <c r="Q130" i="1" a="1"/>
  <c r="Q130" i="1"/>
  <c r="R130" i="1" a="1"/>
  <c r="R130" i="1"/>
  <c r="S130" i="1" a="1"/>
  <c r="S130" i="1"/>
  <c r="T130" i="1" a="1"/>
  <c r="T130" i="1"/>
  <c r="U130" i="1" a="1"/>
  <c r="U130" i="1"/>
  <c r="V130" i="1" a="1"/>
  <c r="V130" i="1"/>
  <c r="W130" i="1" a="1"/>
  <c r="W130" i="1"/>
  <c r="X130" i="1" a="1"/>
  <c r="X130" i="1"/>
  <c r="Y130" i="1" a="1"/>
  <c r="Y130" i="1"/>
  <c r="Z130" i="1" a="1"/>
  <c r="Z130" i="1" s="1"/>
  <c r="J131" i="1" a="1"/>
  <c r="J131" i="1" s="1"/>
  <c r="L131" i="1"/>
  <c r="M131" i="1"/>
  <c r="N131" i="1"/>
  <c r="O131" i="1" a="1"/>
  <c r="O131" i="1"/>
  <c r="P131" i="1" a="1"/>
  <c r="P131" i="1" s="1"/>
  <c r="Q131" i="1" a="1"/>
  <c r="Q131" i="1" s="1"/>
  <c r="R131" i="1" a="1"/>
  <c r="R131" i="1" s="1"/>
  <c r="S131" i="1" a="1"/>
  <c r="S131" i="1"/>
  <c r="T131" i="1" a="1"/>
  <c r="T131" i="1"/>
  <c r="U131" i="1" a="1"/>
  <c r="U131" i="1"/>
  <c r="V131" i="1" a="1"/>
  <c r="V131" i="1"/>
  <c r="W131" i="1" a="1"/>
  <c r="W131" i="1" s="1"/>
  <c r="X131" i="1" a="1"/>
  <c r="X131" i="1"/>
  <c r="Y131" i="1" a="1"/>
  <c r="Y131" i="1"/>
  <c r="Z131" i="1" a="1"/>
  <c r="Z131" i="1"/>
  <c r="J132" i="1" a="1"/>
  <c r="J132" i="1"/>
  <c r="L132" i="1"/>
  <c r="M132" i="1"/>
  <c r="N132" i="1"/>
  <c r="O132" i="1" a="1"/>
  <c r="O132" i="1"/>
  <c r="P132" i="1" a="1"/>
  <c r="P132" i="1"/>
  <c r="Q132" i="1" a="1"/>
  <c r="Q132" i="1" s="1"/>
  <c r="R132" i="1" a="1"/>
  <c r="R132" i="1" s="1"/>
  <c r="S132" i="1" a="1"/>
  <c r="S132" i="1" s="1"/>
  <c r="T132" i="1" a="1"/>
  <c r="T132" i="1"/>
  <c r="U132" i="1" a="1"/>
  <c r="U132" i="1"/>
  <c r="V132" i="1" a="1"/>
  <c r="V132" i="1"/>
  <c r="W132" i="1" a="1"/>
  <c r="W132" i="1"/>
  <c r="X132" i="1" a="1"/>
  <c r="X132" i="1"/>
  <c r="Y132" i="1" a="1"/>
  <c r="Y132" i="1" s="1"/>
  <c r="Z132" i="1" a="1"/>
  <c r="Z132" i="1" s="1"/>
  <c r="J133" i="1" a="1"/>
  <c r="J133" i="1" s="1"/>
  <c r="L133" i="1"/>
  <c r="M133" i="1"/>
  <c r="N133" i="1"/>
  <c r="O133" i="1" a="1"/>
  <c r="O133" i="1"/>
  <c r="P133" i="1" a="1"/>
  <c r="P133" i="1" s="1"/>
  <c r="Q133" i="1" a="1"/>
  <c r="Q133" i="1"/>
  <c r="R133" i="1" a="1"/>
  <c r="R133" i="1"/>
  <c r="S133" i="1" a="1"/>
  <c r="S133" i="1" s="1"/>
  <c r="T133" i="1" a="1"/>
  <c r="T133" i="1"/>
  <c r="U133" i="1" a="1"/>
  <c r="U133" i="1"/>
  <c r="V133" i="1" a="1"/>
  <c r="V133" i="1" s="1"/>
  <c r="W133" i="1" a="1"/>
  <c r="W133" i="1" s="1"/>
  <c r="X133" i="1" a="1"/>
  <c r="X133" i="1" s="1"/>
  <c r="Y133" i="1" a="1"/>
  <c r="Y133" i="1" s="1"/>
  <c r="Z133" i="1" a="1"/>
  <c r="Z133" i="1"/>
  <c r="J134" i="1" a="1"/>
  <c r="J134" i="1"/>
  <c r="L134" i="1"/>
  <c r="M134" i="1"/>
  <c r="N134" i="1"/>
  <c r="O134" i="1" a="1"/>
  <c r="O134" i="1"/>
  <c r="P134" i="1" a="1"/>
  <c r="P134" i="1"/>
  <c r="Q134" i="1" a="1"/>
  <c r="Q134" i="1"/>
  <c r="R134" i="1" a="1"/>
  <c r="R134" i="1"/>
  <c r="S134" i="1" a="1"/>
  <c r="S134" i="1" s="1"/>
  <c r="T134" i="1" a="1"/>
  <c r="T134" i="1"/>
  <c r="U134" i="1" a="1"/>
  <c r="U134" i="1"/>
  <c r="V134" i="1" a="1"/>
  <c r="V134" i="1"/>
  <c r="W134" i="1" a="1"/>
  <c r="W134" i="1" s="1"/>
  <c r="X134" i="1" a="1"/>
  <c r="X134" i="1"/>
  <c r="Y134" i="1" a="1"/>
  <c r="Y134" i="1"/>
  <c r="Z134" i="1" a="1"/>
  <c r="Z134" i="1"/>
  <c r="J135" i="1" a="1"/>
  <c r="J135" i="1"/>
  <c r="L135" i="1"/>
  <c r="M135" i="1"/>
  <c r="N135" i="1"/>
  <c r="O135" i="1" a="1"/>
  <c r="O135" i="1" s="1"/>
  <c r="P135" i="1" a="1"/>
  <c r="P135" i="1" s="1"/>
  <c r="Q135" i="1" a="1"/>
  <c r="Q135" i="1"/>
  <c r="R135" i="1" a="1"/>
  <c r="R135" i="1"/>
  <c r="S135" i="1" a="1"/>
  <c r="S135" i="1"/>
  <c r="T135" i="1" a="1"/>
  <c r="T135" i="1" s="1"/>
  <c r="U135" i="1" a="1"/>
  <c r="U135" i="1"/>
  <c r="V135" i="1" a="1"/>
  <c r="V135" i="1"/>
  <c r="W135" i="1" a="1"/>
  <c r="W135" i="1"/>
  <c r="X135" i="1" a="1"/>
  <c r="X135" i="1"/>
  <c r="Y135" i="1" a="1"/>
  <c r="Y135" i="1"/>
  <c r="Z135" i="1" a="1"/>
  <c r="Z135" i="1"/>
  <c r="J136" i="1" a="1"/>
  <c r="J136" i="1"/>
  <c r="L136" i="1"/>
  <c r="M136" i="1"/>
  <c r="N136" i="1"/>
  <c r="O136" i="1" a="1"/>
  <c r="O136" i="1"/>
  <c r="P136" i="1" a="1"/>
  <c r="P136" i="1" s="1"/>
  <c r="Q136" i="1" a="1"/>
  <c r="Q136" i="1"/>
  <c r="R136" i="1" a="1"/>
  <c r="R136" i="1"/>
  <c r="S136" i="1" a="1"/>
  <c r="S136" i="1"/>
  <c r="T136" i="1" a="1"/>
  <c r="T136" i="1"/>
  <c r="U136" i="1" a="1"/>
  <c r="U136" i="1"/>
  <c r="V136" i="1" a="1"/>
  <c r="V136" i="1"/>
  <c r="W136" i="1" a="1"/>
  <c r="W136" i="1"/>
  <c r="X136" i="1" a="1"/>
  <c r="X136" i="1"/>
  <c r="Y136" i="1" a="1"/>
  <c r="Y136" i="1"/>
  <c r="Z136" i="1" a="1"/>
  <c r="Z136" i="1" s="1"/>
  <c r="J137" i="1" a="1"/>
  <c r="J137" i="1"/>
  <c r="L137" i="1"/>
  <c r="M137" i="1"/>
  <c r="N137" i="1"/>
  <c r="O137" i="1" a="1"/>
  <c r="O137" i="1"/>
  <c r="P137" i="1" a="1"/>
  <c r="P137" i="1"/>
  <c r="Q137" i="1" a="1"/>
  <c r="Q137" i="1"/>
  <c r="R137" i="1" a="1"/>
  <c r="R137" i="1"/>
  <c r="S137" i="1" a="1"/>
  <c r="S137" i="1"/>
  <c r="T137" i="1" a="1"/>
  <c r="T137" i="1"/>
  <c r="U137" i="1" a="1"/>
  <c r="U137" i="1" s="1"/>
  <c r="V137" i="1" a="1"/>
  <c r="V137" i="1"/>
  <c r="W137" i="1" a="1"/>
  <c r="W137" i="1"/>
  <c r="X137" i="1" a="1"/>
  <c r="X137" i="1" s="1"/>
  <c r="Y137" i="1" a="1"/>
  <c r="Y137" i="1"/>
  <c r="Z137" i="1" a="1"/>
  <c r="Z137" i="1"/>
  <c r="J138" i="1" a="1"/>
  <c r="J138" i="1"/>
  <c r="L138" i="1"/>
  <c r="M138" i="1"/>
  <c r="N138" i="1"/>
  <c r="O138" i="1" a="1"/>
  <c r="O138" i="1"/>
  <c r="P138" i="1" a="1"/>
  <c r="P138" i="1"/>
  <c r="Q138" i="1" a="1"/>
  <c r="Q138" i="1" s="1"/>
  <c r="R138" i="1" a="1"/>
  <c r="R138" i="1"/>
  <c r="S138" i="1" a="1"/>
  <c r="S138" i="1"/>
  <c r="T138" i="1" a="1"/>
  <c r="T138" i="1" s="1"/>
  <c r="U138" i="1" a="1"/>
  <c r="U138" i="1" s="1"/>
  <c r="V138" i="1" a="1"/>
  <c r="V138" i="1"/>
  <c r="W138" i="1" a="1"/>
  <c r="W138" i="1"/>
  <c r="X138" i="1" a="1"/>
  <c r="X138" i="1" s="1"/>
  <c r="Y138" i="1" a="1"/>
  <c r="Y138" i="1" s="1"/>
  <c r="Z138" i="1" a="1"/>
  <c r="Z138" i="1" s="1"/>
  <c r="J139" i="1" a="1"/>
  <c r="J139" i="1" s="1"/>
  <c r="L139" i="1"/>
  <c r="M139" i="1"/>
  <c r="N139" i="1"/>
  <c r="O139" i="1" a="1"/>
  <c r="O139" i="1" s="1"/>
  <c r="P139" i="1" a="1"/>
  <c r="P139" i="1"/>
  <c r="Q139" i="1" a="1"/>
  <c r="Q139" i="1"/>
  <c r="R139" i="1" a="1"/>
  <c r="R139" i="1"/>
  <c r="S139" i="1" a="1"/>
  <c r="S139" i="1"/>
  <c r="T139" i="1" a="1"/>
  <c r="T139" i="1" s="1"/>
  <c r="U139" i="1" a="1"/>
  <c r="U139" i="1" s="1"/>
  <c r="V139" i="1" a="1"/>
  <c r="V139" i="1" s="1"/>
  <c r="W139" i="1" a="1"/>
  <c r="W139" i="1"/>
  <c r="X139" i="1" a="1"/>
  <c r="X139" i="1"/>
  <c r="Y139" i="1" a="1"/>
  <c r="Y139" i="1" s="1"/>
  <c r="Z139" i="1" a="1"/>
  <c r="Z139" i="1"/>
  <c r="J140" i="1" a="1"/>
  <c r="J140" i="1" s="1"/>
  <c r="L140" i="1"/>
  <c r="M140" i="1"/>
  <c r="N140" i="1"/>
  <c r="O140" i="1" a="1"/>
  <c r="O140" i="1"/>
  <c r="P140" i="1" a="1"/>
  <c r="P140" i="1" s="1"/>
  <c r="Q140" i="1" a="1"/>
  <c r="Q140" i="1" s="1"/>
  <c r="R140" i="1" a="1"/>
  <c r="R140" i="1" s="1"/>
  <c r="S140" i="1" a="1"/>
  <c r="S140" i="1"/>
  <c r="T140" i="1" a="1"/>
  <c r="T140" i="1"/>
  <c r="U140" i="1" a="1"/>
  <c r="U140" i="1"/>
  <c r="V140" i="1" a="1"/>
  <c r="V140" i="1"/>
  <c r="W140" i="1" a="1"/>
  <c r="W140" i="1"/>
  <c r="X140" i="1" a="1"/>
  <c r="X140" i="1" s="1"/>
  <c r="Y140" i="1" a="1"/>
  <c r="Y140" i="1" s="1"/>
  <c r="Z140" i="1" a="1"/>
  <c r="Z140" i="1" s="1"/>
  <c r="J141" i="1" a="1"/>
  <c r="J141" i="1"/>
  <c r="L141" i="1"/>
  <c r="M141" i="1"/>
  <c r="N141" i="1"/>
  <c r="O141" i="1" a="1"/>
  <c r="O141" i="1"/>
  <c r="P141" i="1" a="1"/>
  <c r="P141" i="1" s="1"/>
  <c r="Q141" i="1" a="1"/>
  <c r="Q141" i="1"/>
  <c r="R141" i="1" a="1"/>
  <c r="R141" i="1" s="1"/>
  <c r="S141" i="1" a="1"/>
  <c r="S141" i="1" s="1"/>
  <c r="T141" i="1" a="1"/>
  <c r="T141" i="1"/>
  <c r="U141" i="1" a="1"/>
  <c r="U141" i="1"/>
  <c r="V141" i="1" a="1"/>
  <c r="V141" i="1" s="1"/>
  <c r="W141" i="1" a="1"/>
  <c r="W141" i="1" s="1"/>
  <c r="X141" i="1" a="1"/>
  <c r="X141" i="1"/>
  <c r="Y141" i="1" a="1"/>
  <c r="Y141" i="1"/>
  <c r="Z141" i="1" a="1"/>
  <c r="Z141" i="1"/>
  <c r="J142" i="1" a="1"/>
  <c r="J142" i="1" s="1"/>
  <c r="L142" i="1"/>
  <c r="M142" i="1"/>
  <c r="N142" i="1"/>
  <c r="O142" i="1" a="1"/>
  <c r="O142" i="1" s="1"/>
  <c r="P142" i="1" a="1"/>
  <c r="P142" i="1" s="1"/>
  <c r="Q142" i="1" a="1"/>
  <c r="Q142" i="1"/>
  <c r="R142" i="1" a="1"/>
  <c r="R142" i="1" s="1"/>
  <c r="S142" i="1" a="1"/>
  <c r="S142" i="1" s="1"/>
  <c r="T142" i="1" a="1"/>
  <c r="T142" i="1"/>
  <c r="U142" i="1" a="1"/>
  <c r="U142" i="1"/>
  <c r="V142" i="1" a="1"/>
  <c r="V142" i="1" s="1"/>
  <c r="W142" i="1" a="1"/>
  <c r="W142" i="1"/>
  <c r="X142" i="1" a="1"/>
  <c r="X142" i="1"/>
  <c r="Y142" i="1" a="1"/>
  <c r="Y142" i="1"/>
  <c r="Z142" i="1" a="1"/>
  <c r="Z142" i="1"/>
  <c r="J143" i="1" a="1"/>
  <c r="J143" i="1" s="1"/>
  <c r="L143" i="1"/>
  <c r="M143" i="1"/>
  <c r="N143" i="1"/>
  <c r="O143" i="1" a="1"/>
  <c r="O143" i="1"/>
  <c r="P143" i="1" a="1"/>
  <c r="P143" i="1"/>
  <c r="Q143" i="1" a="1"/>
  <c r="Q143" i="1"/>
  <c r="R143" i="1" a="1"/>
  <c r="R143" i="1" s="1"/>
  <c r="S143" i="1" a="1"/>
  <c r="S143" i="1" s="1"/>
  <c r="T143" i="1" a="1"/>
  <c r="T143" i="1"/>
  <c r="U143" i="1" a="1"/>
  <c r="U143" i="1"/>
  <c r="V143" i="1" a="1"/>
  <c r="V143" i="1"/>
  <c r="W143" i="1" a="1"/>
  <c r="W143" i="1"/>
  <c r="X143" i="1" a="1"/>
  <c r="X143" i="1" s="1"/>
  <c r="Y143" i="1" a="1"/>
  <c r="Y143" i="1"/>
  <c r="Z143" i="1" a="1"/>
  <c r="Z143" i="1"/>
  <c r="J144" i="1" a="1"/>
  <c r="J144" i="1"/>
  <c r="L144" i="1"/>
  <c r="M144" i="1"/>
  <c r="N144" i="1"/>
  <c r="O144" i="1" a="1"/>
  <c r="O144" i="1" s="1"/>
  <c r="P144" i="1" a="1"/>
  <c r="P144" i="1"/>
  <c r="Q144" i="1" a="1"/>
  <c r="Q144" i="1"/>
  <c r="R144" i="1" a="1"/>
  <c r="R144" i="1"/>
  <c r="S144" i="1" a="1"/>
  <c r="S144" i="1"/>
  <c r="T144" i="1" a="1"/>
  <c r="T144" i="1" s="1"/>
  <c r="U144" i="1" a="1"/>
  <c r="U144" i="1"/>
  <c r="V144" i="1" a="1"/>
  <c r="V144" i="1"/>
  <c r="W144" i="1" a="1"/>
  <c r="W144" i="1"/>
  <c r="X144" i="1" a="1"/>
  <c r="X144" i="1"/>
  <c r="Y144" i="1" a="1"/>
  <c r="Y144" i="1"/>
  <c r="Z144" i="1" a="1"/>
  <c r="Z144" i="1"/>
  <c r="J145" i="1" a="1"/>
  <c r="J145" i="1" s="1"/>
  <c r="L145" i="1"/>
  <c r="M145" i="1"/>
  <c r="N145" i="1"/>
  <c r="O145" i="1" a="1"/>
  <c r="O145" i="1" s="1"/>
  <c r="P145" i="1" a="1"/>
  <c r="P145" i="1"/>
  <c r="Q145" i="1" a="1"/>
  <c r="Q145" i="1"/>
  <c r="R145" i="1" a="1"/>
  <c r="R145" i="1"/>
  <c r="S145" i="1" a="1"/>
  <c r="S145" i="1"/>
  <c r="T145" i="1" a="1"/>
  <c r="T145" i="1"/>
  <c r="U145" i="1" a="1"/>
  <c r="U145" i="1"/>
  <c r="V145" i="1" a="1"/>
  <c r="V145" i="1"/>
  <c r="W145" i="1" a="1"/>
  <c r="W145" i="1" s="1"/>
  <c r="X145" i="1" a="1"/>
  <c r="X145" i="1"/>
  <c r="Y145" i="1" a="1"/>
  <c r="Y145" i="1" s="1"/>
  <c r="Z145" i="1" a="1"/>
  <c r="Z145" i="1"/>
  <c r="J146" i="1" a="1"/>
  <c r="J146" i="1" s="1"/>
  <c r="L146" i="1"/>
  <c r="M146" i="1"/>
  <c r="N146" i="1"/>
  <c r="O146" i="1" a="1"/>
  <c r="O146" i="1"/>
  <c r="P146" i="1" a="1"/>
  <c r="P146" i="1"/>
  <c r="Q146" i="1" a="1"/>
  <c r="Q146" i="1"/>
  <c r="R146" i="1" a="1"/>
  <c r="R146" i="1" s="1"/>
  <c r="S146" i="1" a="1"/>
  <c r="S146" i="1"/>
  <c r="T146" i="1" a="1"/>
  <c r="T146" i="1" s="1"/>
  <c r="U146" i="1" a="1"/>
  <c r="U146" i="1" s="1"/>
  <c r="V146" i="1" a="1"/>
  <c r="V146" i="1" s="1"/>
  <c r="W146" i="1" a="1"/>
  <c r="W146" i="1" s="1"/>
  <c r="X146" i="1" a="1"/>
  <c r="X146" i="1" s="1"/>
  <c r="Y146" i="1" a="1"/>
  <c r="Y146" i="1" s="1"/>
  <c r="Z146" i="1" a="1"/>
  <c r="Z146" i="1" s="1"/>
  <c r="J147" i="1" a="1"/>
  <c r="J147" i="1" s="1"/>
  <c r="L147" i="1"/>
  <c r="M147" i="1"/>
  <c r="N147" i="1"/>
  <c r="O147" i="1" a="1"/>
  <c r="O147" i="1" s="1"/>
  <c r="P147" i="1" a="1"/>
  <c r="P147" i="1" s="1"/>
  <c r="Q147" i="1" a="1"/>
  <c r="Q147" i="1"/>
  <c r="R147" i="1" a="1"/>
  <c r="R147" i="1" s="1"/>
  <c r="S147" i="1" a="1"/>
  <c r="S147" i="1" s="1"/>
  <c r="T147" i="1" a="1"/>
  <c r="T147" i="1" s="1"/>
  <c r="U147" i="1" a="1"/>
  <c r="U147" i="1"/>
  <c r="V147" i="1" a="1"/>
  <c r="V147" i="1"/>
  <c r="W147" i="1" a="1"/>
  <c r="W147" i="1"/>
  <c r="X147" i="1" a="1"/>
  <c r="X147" i="1"/>
  <c r="Y147" i="1" a="1"/>
  <c r="Y147" i="1" s="1"/>
  <c r="Z147" i="1" a="1"/>
  <c r="Z147" i="1" s="1"/>
  <c r="J148" i="1" a="1"/>
  <c r="J148" i="1"/>
  <c r="L148" i="1"/>
  <c r="M148" i="1"/>
  <c r="N148" i="1"/>
  <c r="O148" i="1" a="1"/>
  <c r="O148" i="1" s="1"/>
  <c r="P148" i="1" a="1"/>
  <c r="P148" i="1" s="1"/>
  <c r="Q148" i="1" a="1"/>
  <c r="Q148" i="1" s="1"/>
  <c r="R148" i="1" a="1"/>
  <c r="R148" i="1" s="1"/>
  <c r="S148" i="1" a="1"/>
  <c r="S148" i="1"/>
  <c r="T148" i="1" a="1"/>
  <c r="T148" i="1" s="1"/>
  <c r="U148" i="1" a="1"/>
  <c r="U148" i="1" s="1"/>
  <c r="V148" i="1" a="1"/>
  <c r="V148" i="1" s="1"/>
  <c r="W148" i="1" a="1"/>
  <c r="W148" i="1"/>
  <c r="X148" i="1" a="1"/>
  <c r="X148" i="1" s="1"/>
  <c r="Y148" i="1" a="1"/>
  <c r="Y148" i="1"/>
  <c r="Z148" i="1" a="1"/>
  <c r="Z148" i="1"/>
  <c r="J149" i="1" a="1"/>
  <c r="J149" i="1"/>
  <c r="L149" i="1"/>
  <c r="M149" i="1"/>
  <c r="N149" i="1"/>
  <c r="O149" i="1" a="1"/>
  <c r="O149" i="1"/>
  <c r="P149" i="1" a="1"/>
  <c r="P149" i="1"/>
  <c r="Q149" i="1" a="1"/>
  <c r="Q149" i="1" s="1"/>
  <c r="R149" i="1" a="1"/>
  <c r="R149" i="1"/>
  <c r="S149" i="1" a="1"/>
  <c r="S149" i="1"/>
  <c r="T149" i="1" a="1"/>
  <c r="T149" i="1" s="1"/>
  <c r="U149" i="1" a="1"/>
  <c r="U149" i="1"/>
  <c r="V149" i="1" a="1"/>
  <c r="V149" i="1"/>
  <c r="W149" i="1" a="1"/>
  <c r="W149" i="1"/>
  <c r="X149" i="1" a="1"/>
  <c r="X149" i="1"/>
  <c r="Y149" i="1" a="1"/>
  <c r="Y149" i="1" s="1"/>
  <c r="Z149" i="1" a="1"/>
  <c r="Z149" i="1"/>
  <c r="J150" i="1" a="1"/>
  <c r="J150" i="1" s="1"/>
  <c r="L150" i="1"/>
  <c r="M150" i="1"/>
  <c r="N150" i="1"/>
  <c r="O150" i="1" a="1"/>
  <c r="O150" i="1"/>
  <c r="P150" i="1" a="1"/>
  <c r="P150" i="1" s="1"/>
  <c r="Q150" i="1" a="1"/>
  <c r="Q150" i="1"/>
  <c r="R150" i="1" a="1"/>
  <c r="R150" i="1"/>
  <c r="S150" i="1" a="1"/>
  <c r="S150" i="1"/>
  <c r="T150" i="1" a="1"/>
  <c r="T150" i="1"/>
  <c r="U150" i="1" a="1"/>
  <c r="U150" i="1"/>
  <c r="V150" i="1" a="1"/>
  <c r="V150" i="1"/>
  <c r="W150" i="1" a="1"/>
  <c r="W150" i="1" s="1"/>
  <c r="X150" i="1" a="1"/>
  <c r="X150" i="1"/>
  <c r="Y150" i="1" a="1"/>
  <c r="Y150" i="1"/>
  <c r="Z150" i="1" a="1"/>
  <c r="Z150" i="1"/>
  <c r="J151" i="1" a="1"/>
  <c r="J151" i="1"/>
  <c r="L151" i="1"/>
  <c r="M151" i="1"/>
  <c r="N151" i="1"/>
  <c r="O151" i="1" a="1"/>
  <c r="O151" i="1"/>
  <c r="P151" i="1" a="1"/>
  <c r="P151" i="1"/>
  <c r="Q151" i="1" a="1"/>
  <c r="Q151" i="1"/>
  <c r="R151" i="1" a="1"/>
  <c r="R151" i="1" s="1"/>
  <c r="S151" i="1" a="1"/>
  <c r="S151" i="1"/>
  <c r="T151" i="1" a="1"/>
  <c r="T151" i="1"/>
  <c r="U151" i="1" a="1"/>
  <c r="U151" i="1"/>
  <c r="V151" i="1" a="1"/>
  <c r="V151" i="1"/>
  <c r="W151" i="1" a="1"/>
  <c r="W151" i="1"/>
  <c r="X151" i="1" a="1"/>
  <c r="X151" i="1" s="1"/>
  <c r="Y151" i="1" a="1"/>
  <c r="Y151" i="1" s="1"/>
  <c r="Z151" i="1" a="1"/>
  <c r="Z151" i="1" s="1"/>
  <c r="J152" i="1" a="1"/>
  <c r="J152" i="1" s="1"/>
  <c r="L152" i="1"/>
  <c r="M152" i="1"/>
  <c r="N152" i="1"/>
  <c r="O152" i="1" a="1"/>
  <c r="O152" i="1" s="1"/>
  <c r="P152" i="1" a="1"/>
  <c r="P152" i="1"/>
  <c r="Q152" i="1" a="1"/>
  <c r="Q152" i="1"/>
  <c r="R152" i="1" a="1"/>
  <c r="R152" i="1"/>
  <c r="S152" i="1" a="1"/>
  <c r="S152" i="1" s="1"/>
  <c r="T152" i="1" a="1"/>
  <c r="T152" i="1"/>
  <c r="U152" i="1" a="1"/>
  <c r="U152" i="1"/>
  <c r="V152" i="1" a="1"/>
  <c r="V152" i="1"/>
  <c r="W152" i="1" a="1"/>
  <c r="W152" i="1"/>
  <c r="X152" i="1" a="1"/>
  <c r="X152" i="1" s="1"/>
  <c r="Y152" i="1" a="1"/>
  <c r="Y152" i="1"/>
  <c r="Z152" i="1" a="1"/>
  <c r="Z152" i="1" s="1"/>
  <c r="J153" i="1" a="1"/>
  <c r="J153" i="1"/>
  <c r="L153" i="1"/>
  <c r="M153" i="1"/>
  <c r="N153" i="1"/>
  <c r="O153" i="1" a="1"/>
  <c r="O153" i="1" s="1"/>
  <c r="P153" i="1" a="1"/>
  <c r="P153" i="1"/>
  <c r="Q153" i="1" a="1"/>
  <c r="Q153" i="1"/>
  <c r="R153" i="1" a="1"/>
  <c r="R153" i="1"/>
  <c r="S153" i="1" a="1"/>
  <c r="S153" i="1" s="1"/>
  <c r="T153" i="1" a="1"/>
  <c r="T153" i="1"/>
  <c r="U153" i="1" a="1"/>
  <c r="U153" i="1"/>
  <c r="V153" i="1" a="1"/>
  <c r="V153" i="1"/>
  <c r="W153" i="1" a="1"/>
  <c r="W153" i="1"/>
  <c r="X153" i="1" a="1"/>
  <c r="X153" i="1" s="1"/>
  <c r="Y153" i="1" a="1"/>
  <c r="Y153" i="1" s="1"/>
  <c r="Z153" i="1" a="1"/>
  <c r="Z153" i="1" s="1"/>
  <c r="J154" i="1" a="1"/>
  <c r="J154" i="1" s="1"/>
  <c r="L154" i="1"/>
  <c r="M154" i="1"/>
  <c r="N154" i="1"/>
  <c r="O154" i="1" a="1"/>
  <c r="O154" i="1" s="1"/>
  <c r="P154" i="1" a="1"/>
  <c r="P154" i="1" s="1"/>
  <c r="Q154" i="1" a="1"/>
  <c r="Q154" i="1"/>
  <c r="R154" i="1" a="1"/>
  <c r="R154" i="1"/>
  <c r="S154" i="1" a="1"/>
  <c r="S154" i="1" s="1"/>
  <c r="T154" i="1" a="1"/>
  <c r="T154" i="1"/>
  <c r="U154" i="1" a="1"/>
  <c r="U154" i="1"/>
  <c r="V154" i="1" a="1"/>
  <c r="V154" i="1" s="1"/>
  <c r="W154" i="1" a="1"/>
  <c r="W154" i="1" s="1"/>
  <c r="X154" i="1" a="1"/>
  <c r="X154" i="1"/>
  <c r="Y154" i="1" a="1"/>
  <c r="Y154" i="1" s="1"/>
  <c r="Z154" i="1" a="1"/>
  <c r="Z154" i="1"/>
  <c r="J155" i="1" a="1"/>
  <c r="J155" i="1" s="1"/>
  <c r="L155" i="1"/>
  <c r="M155" i="1"/>
  <c r="N155" i="1"/>
  <c r="O155" i="1" a="1"/>
  <c r="O155" i="1"/>
  <c r="P155" i="1" a="1"/>
  <c r="P155" i="1" s="1"/>
  <c r="Q155" i="1" a="1"/>
  <c r="Q155" i="1"/>
  <c r="R155" i="1" a="1"/>
  <c r="R155" i="1" s="1"/>
  <c r="S155" i="1" a="1"/>
  <c r="S155" i="1" s="1"/>
  <c r="T155" i="1" a="1"/>
  <c r="T155" i="1" s="1"/>
  <c r="U155" i="1" a="1"/>
  <c r="U155" i="1"/>
  <c r="V155" i="1" a="1"/>
  <c r="V155" i="1"/>
  <c r="W155" i="1" a="1"/>
  <c r="W155" i="1"/>
  <c r="X155" i="1" a="1"/>
  <c r="X155" i="1" s="1"/>
  <c r="Y155" i="1" a="1"/>
  <c r="Y155" i="1"/>
  <c r="Z155" i="1" a="1"/>
  <c r="Z155" i="1"/>
  <c r="J156" i="1" a="1"/>
  <c r="J156" i="1"/>
  <c r="L156" i="1"/>
  <c r="M156" i="1"/>
  <c r="N156" i="1"/>
  <c r="O156" i="1" a="1"/>
  <c r="O156" i="1" s="1"/>
  <c r="P156" i="1" a="1"/>
  <c r="P156" i="1" s="1"/>
  <c r="Q156" i="1" a="1"/>
  <c r="Q156" i="1" s="1"/>
  <c r="R156" i="1" a="1"/>
  <c r="R156" i="1"/>
  <c r="S156" i="1" a="1"/>
  <c r="S156" i="1"/>
  <c r="T156" i="1" a="1"/>
  <c r="T156" i="1"/>
  <c r="U156" i="1" a="1"/>
  <c r="U156" i="1" s="1"/>
  <c r="V156" i="1" a="1"/>
  <c r="V156" i="1"/>
  <c r="W156" i="1" a="1"/>
  <c r="W156" i="1"/>
  <c r="X156" i="1" a="1"/>
  <c r="X156" i="1"/>
  <c r="Y156" i="1" a="1"/>
  <c r="Y156" i="1"/>
  <c r="Z156" i="1" a="1"/>
  <c r="Z156" i="1" s="1"/>
  <c r="J157" i="1" a="1"/>
  <c r="J157" i="1"/>
  <c r="L157" i="1"/>
  <c r="M157" i="1"/>
  <c r="N157" i="1"/>
  <c r="O157" i="1" a="1"/>
  <c r="O157" i="1" s="1"/>
  <c r="P157" i="1" a="1"/>
  <c r="P157" i="1"/>
  <c r="Q157" i="1" a="1"/>
  <c r="Q157" i="1" s="1"/>
  <c r="R157" i="1" a="1"/>
  <c r="R157" i="1"/>
  <c r="S157" i="1" a="1"/>
  <c r="S157" i="1"/>
  <c r="T157" i="1" a="1"/>
  <c r="T157" i="1"/>
  <c r="U157" i="1" a="1"/>
  <c r="U157" i="1" s="1"/>
  <c r="V157" i="1" a="1"/>
  <c r="V157" i="1"/>
  <c r="W157" i="1" a="1"/>
  <c r="W157" i="1"/>
  <c r="X157" i="1" a="1"/>
  <c r="X157" i="1" s="1"/>
  <c r="Y157" i="1" a="1"/>
  <c r="Y157" i="1"/>
  <c r="Z157" i="1" a="1"/>
  <c r="Z157" i="1"/>
  <c r="J158" i="1" a="1"/>
  <c r="J158" i="1"/>
  <c r="L158" i="1"/>
  <c r="M158" i="1"/>
  <c r="N158" i="1"/>
  <c r="O158" i="1" a="1"/>
  <c r="O158" i="1" s="1"/>
  <c r="P158" i="1" a="1"/>
  <c r="P158" i="1"/>
  <c r="Q158" i="1" a="1"/>
  <c r="Q158" i="1" s="1"/>
  <c r="R158" i="1" a="1"/>
  <c r="R158" i="1"/>
  <c r="S158" i="1" a="1"/>
  <c r="S158" i="1" s="1"/>
  <c r="T158" i="1" a="1"/>
  <c r="T158" i="1" s="1"/>
  <c r="U158" i="1" a="1"/>
  <c r="U158" i="1"/>
  <c r="V158" i="1" a="1"/>
  <c r="V158" i="1" s="1"/>
  <c r="W158" i="1" a="1"/>
  <c r="W158" i="1" s="1"/>
  <c r="X158" i="1" a="1"/>
  <c r="X158" i="1"/>
  <c r="Y158" i="1" a="1"/>
  <c r="Y158" i="1"/>
  <c r="Z158" i="1" a="1"/>
  <c r="Z158" i="1"/>
  <c r="J159" i="1" a="1"/>
  <c r="J159" i="1" s="1"/>
  <c r="L159" i="1"/>
  <c r="M159" i="1"/>
  <c r="N159" i="1"/>
  <c r="O159" i="1" a="1"/>
  <c r="O159" i="1"/>
  <c r="P159" i="1" a="1"/>
  <c r="P159" i="1" s="1"/>
  <c r="Q159" i="1" a="1"/>
  <c r="Q159" i="1"/>
  <c r="R159" i="1" a="1"/>
  <c r="R159" i="1" s="1"/>
  <c r="S159" i="1" a="1"/>
  <c r="S159" i="1"/>
  <c r="T159" i="1" a="1"/>
  <c r="T159" i="1"/>
  <c r="U159" i="1" a="1"/>
  <c r="U159" i="1"/>
  <c r="V159" i="1" a="1"/>
  <c r="V159" i="1" s="1"/>
  <c r="W159" i="1" a="1"/>
  <c r="W159" i="1"/>
  <c r="X159" i="1" a="1"/>
  <c r="X159" i="1"/>
  <c r="Y159" i="1" a="1"/>
  <c r="Y159" i="1"/>
  <c r="Z159" i="1" a="1"/>
  <c r="Z159" i="1"/>
  <c r="J160" i="1" a="1"/>
  <c r="J160" i="1"/>
  <c r="L160" i="1"/>
  <c r="M160" i="1"/>
  <c r="N160" i="1"/>
  <c r="O160" i="1" a="1"/>
  <c r="O160" i="1"/>
  <c r="P160" i="1" a="1"/>
  <c r="P160" i="1"/>
  <c r="Q160" i="1" a="1"/>
  <c r="Q160" i="1"/>
  <c r="R160" i="1" a="1"/>
  <c r="R160" i="1" s="1"/>
  <c r="S160" i="1" a="1"/>
  <c r="S160" i="1"/>
  <c r="T160" i="1" a="1"/>
  <c r="T160" i="1"/>
  <c r="U160" i="1" a="1"/>
  <c r="U160" i="1"/>
  <c r="V160" i="1" a="1"/>
  <c r="V160" i="1"/>
  <c r="W160" i="1" a="1"/>
  <c r="W160" i="1"/>
  <c r="X160" i="1" a="1"/>
  <c r="X160" i="1" s="1"/>
  <c r="Y160" i="1" a="1"/>
  <c r="Y160" i="1" s="1"/>
  <c r="Z160" i="1" a="1"/>
  <c r="Z160" i="1" s="1"/>
  <c r="J161" i="1" a="1"/>
  <c r="J161" i="1"/>
  <c r="L161" i="1"/>
  <c r="M161" i="1"/>
  <c r="N161" i="1"/>
  <c r="O161" i="1" a="1"/>
  <c r="O161" i="1" s="1"/>
  <c r="P161" i="1" a="1"/>
  <c r="P161" i="1"/>
  <c r="Q161" i="1" a="1"/>
  <c r="Q161" i="1"/>
  <c r="R161" i="1" a="1"/>
  <c r="R161" i="1"/>
  <c r="S161" i="1" a="1"/>
  <c r="S161" i="1"/>
  <c r="T161" i="1" a="1"/>
  <c r="T161" i="1"/>
  <c r="U161" i="1" a="1"/>
  <c r="U161" i="1" s="1"/>
  <c r="V161" i="1" a="1"/>
  <c r="V161" i="1" s="1"/>
  <c r="W161" i="1" a="1"/>
  <c r="W161" i="1" s="1"/>
  <c r="X161" i="1" a="1"/>
  <c r="X161" i="1"/>
  <c r="Y161" i="1" a="1"/>
  <c r="Y161" i="1"/>
  <c r="Z161" i="1" a="1"/>
  <c r="Z161" i="1"/>
  <c r="J162" i="1" a="1"/>
  <c r="J162" i="1"/>
  <c r="L162" i="1"/>
  <c r="M162" i="1"/>
  <c r="N162" i="1"/>
  <c r="O162" i="1" a="1"/>
  <c r="O162" i="1"/>
  <c r="P162" i="1" a="1"/>
  <c r="P162" i="1"/>
  <c r="Q162" i="1" a="1"/>
  <c r="Q162" i="1"/>
  <c r="R162" i="1" a="1"/>
  <c r="R162" i="1" s="1"/>
  <c r="S162" i="1" a="1"/>
  <c r="S162" i="1" s="1"/>
  <c r="T162" i="1" a="1"/>
  <c r="T162" i="1" s="1"/>
  <c r="U162" i="1" a="1"/>
  <c r="U162" i="1" s="1"/>
  <c r="V162" i="1" a="1"/>
  <c r="V162" i="1"/>
  <c r="W162" i="1" a="1"/>
  <c r="W162" i="1"/>
  <c r="X162" i="1" a="1"/>
  <c r="X162" i="1"/>
  <c r="Y162" i="1" a="1"/>
  <c r="Y162" i="1" s="1"/>
  <c r="Z162" i="1" a="1"/>
  <c r="Z162" i="1"/>
  <c r="J163" i="1" a="1"/>
  <c r="J163" i="1"/>
  <c r="L163" i="1"/>
  <c r="M163" i="1"/>
  <c r="N163" i="1"/>
  <c r="O163" i="1" a="1"/>
  <c r="O163" i="1"/>
  <c r="P163" i="1" a="1"/>
  <c r="P163" i="1" s="1"/>
  <c r="Q163" i="1" a="1"/>
  <c r="Q163" i="1"/>
  <c r="R163" i="1" a="1"/>
  <c r="R163" i="1"/>
  <c r="S163" i="1" a="1"/>
  <c r="S163" i="1"/>
  <c r="T163" i="1" a="1"/>
  <c r="T163" i="1"/>
  <c r="U163" i="1" a="1"/>
  <c r="U163" i="1" s="1"/>
  <c r="V163" i="1" a="1"/>
  <c r="V163" i="1"/>
  <c r="W163" i="1" a="1"/>
  <c r="W163" i="1" s="1"/>
  <c r="X163" i="1" a="1"/>
  <c r="X163" i="1" s="1"/>
  <c r="Y163" i="1" a="1"/>
  <c r="Y163" i="1"/>
  <c r="Z163" i="1" a="1"/>
  <c r="Z163" i="1" s="1"/>
  <c r="J164" i="1" a="1"/>
  <c r="J164" i="1" s="1"/>
  <c r="L164" i="1"/>
  <c r="M164" i="1"/>
  <c r="N164" i="1"/>
  <c r="O164" i="1" a="1"/>
  <c r="O164" i="1" s="1"/>
  <c r="P164" i="1" a="1"/>
  <c r="P164" i="1"/>
  <c r="Q164" i="1" a="1"/>
  <c r="Q164" i="1" s="1"/>
  <c r="R164" i="1" a="1"/>
  <c r="R164" i="1"/>
  <c r="S164" i="1" a="1"/>
  <c r="S164" i="1"/>
  <c r="T164" i="1" a="1"/>
  <c r="T164" i="1" s="1"/>
  <c r="U164" i="1" a="1"/>
  <c r="U164" i="1"/>
  <c r="V164" i="1" a="1"/>
  <c r="V164" i="1"/>
  <c r="W164" i="1" a="1"/>
  <c r="W164" i="1"/>
  <c r="X164" i="1" a="1"/>
  <c r="X164" i="1"/>
  <c r="Y164" i="1" a="1"/>
  <c r="Y164" i="1"/>
  <c r="Z164" i="1" a="1"/>
  <c r="Z164" i="1" s="1"/>
  <c r="J165" i="1" a="1"/>
  <c r="J165" i="1" s="1"/>
  <c r="L165" i="1"/>
  <c r="M165" i="1"/>
  <c r="N165" i="1"/>
  <c r="O165" i="1" a="1"/>
  <c r="O165" i="1" s="1"/>
  <c r="P165" i="1" a="1"/>
  <c r="P165" i="1"/>
  <c r="Q165" i="1" a="1"/>
  <c r="Q165" i="1"/>
  <c r="R165" i="1" a="1"/>
  <c r="R165" i="1"/>
  <c r="S165" i="1" a="1"/>
  <c r="S165" i="1" s="1"/>
  <c r="T165" i="1" a="1"/>
  <c r="T165" i="1" s="1"/>
  <c r="U165" i="1" a="1"/>
  <c r="U165" i="1"/>
  <c r="V165" i="1" a="1"/>
  <c r="V165" i="1" s="1"/>
  <c r="W165" i="1" a="1"/>
  <c r="W165" i="1" s="1"/>
  <c r="X165" i="1" a="1"/>
  <c r="X165" i="1"/>
  <c r="Y165" i="1" a="1"/>
  <c r="Y165" i="1" s="1"/>
  <c r="Z165" i="1" a="1"/>
  <c r="Z165" i="1"/>
  <c r="J166" i="1" a="1"/>
  <c r="J166" i="1" s="1"/>
  <c r="L166" i="1"/>
  <c r="M166" i="1"/>
  <c r="N166" i="1"/>
  <c r="O166" i="1" a="1"/>
  <c r="O166" i="1"/>
  <c r="P166" i="1" a="1"/>
  <c r="P166" i="1" s="1"/>
  <c r="Q166" i="1" a="1"/>
  <c r="Q166" i="1" s="1"/>
  <c r="R166" i="1" a="1"/>
  <c r="R166" i="1" s="1"/>
  <c r="S166" i="1" a="1"/>
  <c r="S166" i="1" s="1"/>
  <c r="T166" i="1" a="1"/>
  <c r="T166" i="1"/>
  <c r="U166" i="1" a="1"/>
  <c r="U166" i="1" s="1"/>
  <c r="V166" i="1" a="1"/>
  <c r="V166" i="1"/>
  <c r="W166" i="1" a="1"/>
  <c r="W166" i="1" s="1"/>
  <c r="X166" i="1" a="1"/>
  <c r="X166" i="1"/>
  <c r="Y166" i="1" a="1"/>
  <c r="Y166" i="1"/>
  <c r="Z166" i="1" a="1"/>
  <c r="Z166" i="1"/>
  <c r="J167" i="1" a="1"/>
  <c r="J167" i="1"/>
  <c r="L167" i="1"/>
  <c r="M167" i="1"/>
  <c r="N167" i="1"/>
  <c r="O167" i="1" a="1"/>
  <c r="O167" i="1" s="1"/>
  <c r="P167" i="1" a="1"/>
  <c r="P167" i="1" s="1"/>
  <c r="Q167" i="1" a="1"/>
  <c r="Q167" i="1"/>
  <c r="R167" i="1" a="1"/>
  <c r="R167" i="1" s="1"/>
  <c r="S167" i="1" a="1"/>
  <c r="S167" i="1" s="1"/>
  <c r="T167" i="1" a="1"/>
  <c r="T167" i="1" s="1"/>
  <c r="U167" i="1" a="1"/>
  <c r="U167" i="1" s="1"/>
  <c r="V167" i="1" a="1"/>
  <c r="V167" i="1"/>
  <c r="W167" i="1" a="1"/>
  <c r="W167" i="1"/>
  <c r="X167" i="1" a="1"/>
  <c r="X167" i="1"/>
  <c r="Y167" i="1" a="1"/>
  <c r="Y167" i="1"/>
  <c r="Z167" i="1" a="1"/>
  <c r="Z167" i="1" s="1"/>
  <c r="J168" i="1" a="1"/>
  <c r="J168" i="1"/>
  <c r="L168" i="1"/>
  <c r="M168" i="1"/>
  <c r="N168" i="1"/>
  <c r="O168" i="1" a="1"/>
  <c r="O168" i="1" s="1"/>
  <c r="P168" i="1" a="1"/>
  <c r="P168" i="1"/>
  <c r="Q168" i="1" a="1"/>
  <c r="Q168" i="1"/>
  <c r="R168" i="1" a="1"/>
  <c r="R168" i="1"/>
  <c r="S168" i="1" a="1"/>
  <c r="S168" i="1"/>
  <c r="T168" i="1" a="1"/>
  <c r="T168" i="1"/>
  <c r="U168" i="1" a="1"/>
  <c r="U168" i="1" s="1"/>
  <c r="V168" i="1" a="1"/>
  <c r="V168" i="1" s="1"/>
  <c r="W168" i="1" a="1"/>
  <c r="W168" i="1"/>
  <c r="X168" i="1" a="1"/>
  <c r="X168" i="1"/>
  <c r="Y168" i="1" a="1"/>
  <c r="Y168" i="1" s="1"/>
  <c r="Z168" i="1" a="1"/>
  <c r="Z168" i="1"/>
  <c r="J169" i="1" a="1"/>
  <c r="J169" i="1"/>
  <c r="L169" i="1"/>
  <c r="M169" i="1"/>
  <c r="N169" i="1"/>
  <c r="O169" i="1" a="1"/>
  <c r="O169" i="1"/>
  <c r="P169" i="1" a="1"/>
  <c r="P169" i="1"/>
  <c r="Q169" i="1" a="1"/>
  <c r="Q169" i="1" s="1"/>
  <c r="R169" i="1" a="1"/>
  <c r="R169" i="1"/>
  <c r="S169" i="1" a="1"/>
  <c r="S169" i="1"/>
  <c r="T169" i="1" a="1"/>
  <c r="T169" i="1"/>
  <c r="U169" i="1" a="1"/>
  <c r="U169" i="1" s="1"/>
  <c r="V169" i="1" a="1"/>
  <c r="V169" i="1"/>
  <c r="W169" i="1" a="1"/>
  <c r="W169" i="1"/>
  <c r="X169" i="1" a="1"/>
  <c r="X169" i="1"/>
  <c r="Y169" i="1" a="1"/>
  <c r="Y169" i="1"/>
  <c r="Z169" i="1" a="1"/>
  <c r="Z169" i="1"/>
  <c r="J170" i="1" a="1"/>
  <c r="J170" i="1" s="1"/>
  <c r="L170" i="1"/>
  <c r="M170" i="1"/>
  <c r="N170" i="1"/>
  <c r="O170" i="1" a="1"/>
  <c r="O170" i="1"/>
  <c r="P170" i="1" a="1"/>
  <c r="P170" i="1"/>
  <c r="Q170" i="1" a="1"/>
  <c r="Q170" i="1" s="1"/>
  <c r="R170" i="1" a="1"/>
  <c r="R170" i="1"/>
  <c r="S170" i="1" a="1"/>
  <c r="S170" i="1"/>
  <c r="T170" i="1" a="1"/>
  <c r="T170" i="1"/>
  <c r="U170" i="1" a="1"/>
  <c r="U170" i="1"/>
  <c r="V170" i="1" a="1"/>
  <c r="V170" i="1"/>
  <c r="W170" i="1" a="1"/>
  <c r="W170" i="1" s="1"/>
  <c r="X170" i="1" a="1"/>
  <c r="X170" i="1" s="1"/>
  <c r="Y170" i="1" a="1"/>
  <c r="Y170" i="1" s="1"/>
  <c r="Z170" i="1" a="1"/>
  <c r="Z170" i="1"/>
  <c r="J171" i="1" a="1"/>
  <c r="J171" i="1"/>
  <c r="L171" i="1"/>
  <c r="M171" i="1"/>
  <c r="N171" i="1"/>
  <c r="O171" i="1" a="1"/>
  <c r="O171" i="1" s="1"/>
  <c r="P171" i="1" a="1"/>
  <c r="P171" i="1"/>
  <c r="Q171" i="1" a="1"/>
  <c r="Q171" i="1"/>
  <c r="R171" i="1" a="1"/>
  <c r="R171" i="1" s="1"/>
  <c r="S171" i="1" a="1"/>
  <c r="S171" i="1"/>
  <c r="T171" i="1" a="1"/>
  <c r="T171" i="1"/>
  <c r="U171" i="1" a="1"/>
  <c r="U171" i="1" s="1"/>
  <c r="V171" i="1" a="1"/>
  <c r="V171" i="1" s="1"/>
  <c r="W171" i="1" a="1"/>
  <c r="W171" i="1"/>
  <c r="X171" i="1" a="1"/>
  <c r="X171" i="1" s="1"/>
  <c r="Y171" i="1" a="1"/>
  <c r="Y171" i="1"/>
  <c r="Z171" i="1" a="1"/>
  <c r="Z171" i="1"/>
  <c r="J172" i="1" a="1"/>
  <c r="J172" i="1" s="1"/>
  <c r="L172" i="1"/>
  <c r="M172" i="1"/>
  <c r="N172" i="1"/>
  <c r="O172" i="1" a="1"/>
  <c r="O172" i="1"/>
  <c r="P172" i="1" a="1"/>
  <c r="P172" i="1" s="1"/>
  <c r="Q172" i="1" a="1"/>
  <c r="Q172" i="1"/>
  <c r="R172" i="1" a="1"/>
  <c r="R172" i="1"/>
  <c r="S172" i="1" a="1"/>
  <c r="S172" i="1"/>
  <c r="T172" i="1" a="1"/>
  <c r="T172" i="1"/>
  <c r="U172" i="1" a="1"/>
  <c r="U172" i="1"/>
  <c r="V172" i="1" a="1"/>
  <c r="V172" i="1"/>
  <c r="W172" i="1" a="1"/>
  <c r="W172" i="1" s="1"/>
  <c r="X172" i="1" a="1"/>
  <c r="X172" i="1" s="1"/>
  <c r="Y172" i="1" a="1"/>
  <c r="Y172" i="1" s="1"/>
  <c r="Z172" i="1" a="1"/>
  <c r="Z172" i="1"/>
  <c r="J173" i="1" a="1"/>
  <c r="J173" i="1" s="1"/>
  <c r="L173" i="1"/>
  <c r="M173" i="1"/>
  <c r="N173" i="1"/>
  <c r="O173" i="1" a="1"/>
  <c r="O173" i="1" s="1"/>
  <c r="P173" i="1" a="1"/>
  <c r="P173" i="1"/>
  <c r="Q173" i="1" a="1"/>
  <c r="Q173" i="1"/>
  <c r="R173" i="1" a="1"/>
  <c r="R173" i="1"/>
  <c r="S173" i="1" a="1"/>
  <c r="S173" i="1" s="1"/>
  <c r="T173" i="1" a="1"/>
  <c r="T173" i="1"/>
  <c r="U173" i="1" a="1"/>
  <c r="U173" i="1"/>
  <c r="V173" i="1" a="1"/>
  <c r="V173" i="1" s="1"/>
  <c r="W173" i="1" a="1"/>
  <c r="W173" i="1" s="1"/>
  <c r="X173" i="1" a="1"/>
  <c r="X173" i="1"/>
  <c r="Y173" i="1" a="1"/>
  <c r="Y173" i="1" s="1"/>
  <c r="Z173" i="1" a="1"/>
  <c r="Z173" i="1" s="1"/>
  <c r="J174" i="1" a="1"/>
  <c r="J174" i="1"/>
  <c r="L174" i="1"/>
  <c r="M174" i="1"/>
  <c r="N174" i="1"/>
  <c r="O174" i="1" a="1"/>
  <c r="O174" i="1" s="1"/>
  <c r="P174" i="1" a="1"/>
  <c r="P174" i="1"/>
  <c r="Q174" i="1" a="1"/>
  <c r="Q174" i="1"/>
  <c r="R174" i="1" a="1"/>
  <c r="R174" i="1" s="1"/>
  <c r="S174" i="1" a="1"/>
  <c r="S174" i="1" s="1"/>
  <c r="T174" i="1" a="1"/>
  <c r="T174" i="1" s="1"/>
  <c r="U174" i="1" a="1"/>
  <c r="U174" i="1" s="1"/>
  <c r="V174" i="1" a="1"/>
  <c r="V174" i="1" s="1"/>
  <c r="W174" i="1" a="1"/>
  <c r="W174" i="1"/>
  <c r="X174" i="1" a="1"/>
  <c r="X174" i="1"/>
  <c r="Y174" i="1" a="1"/>
  <c r="Y174" i="1" s="1"/>
  <c r="Z174" i="1" a="1"/>
  <c r="Z174" i="1"/>
  <c r="J175" i="1" a="1"/>
  <c r="J175" i="1"/>
  <c r="L175" i="1"/>
  <c r="M175" i="1"/>
  <c r="N175" i="1"/>
  <c r="O175" i="1" a="1"/>
  <c r="O175" i="1" s="1"/>
  <c r="P175" i="1" a="1"/>
  <c r="P175" i="1"/>
  <c r="Q175" i="1" a="1"/>
  <c r="Q175" i="1" s="1"/>
  <c r="R175" i="1" a="1"/>
  <c r="R175" i="1" s="1"/>
  <c r="S175" i="1" a="1"/>
  <c r="S175" i="1" s="1"/>
  <c r="T175" i="1" a="1"/>
  <c r="T175" i="1" s="1"/>
  <c r="U175" i="1" a="1"/>
  <c r="U175" i="1"/>
  <c r="V175" i="1" a="1"/>
  <c r="V175" i="1"/>
  <c r="W175" i="1" a="1"/>
  <c r="W175" i="1" s="1"/>
  <c r="X175" i="1" a="1"/>
  <c r="X175" i="1"/>
  <c r="Y175" i="1" a="1"/>
  <c r="Y175" i="1" s="1"/>
  <c r="Z175" i="1" a="1"/>
  <c r="Z175" i="1"/>
  <c r="J176" i="1" a="1"/>
  <c r="J176" i="1" s="1"/>
  <c r="L176" i="1"/>
  <c r="M176" i="1"/>
  <c r="N176" i="1"/>
  <c r="O176" i="1" a="1"/>
  <c r="O176" i="1"/>
  <c r="P176" i="1" a="1"/>
  <c r="P176" i="1" s="1"/>
  <c r="Q176" i="1" a="1"/>
  <c r="Q176" i="1"/>
  <c r="R176" i="1" a="1"/>
  <c r="R176" i="1"/>
  <c r="S176" i="1" a="1"/>
  <c r="S176" i="1"/>
  <c r="T176" i="1" a="1"/>
  <c r="T176" i="1" s="1"/>
  <c r="U176" i="1" a="1"/>
  <c r="U176" i="1" s="1"/>
  <c r="V176" i="1" a="1"/>
  <c r="V176" i="1"/>
  <c r="W176" i="1" a="1"/>
  <c r="W176" i="1"/>
  <c r="X176" i="1" a="1"/>
  <c r="X176" i="1"/>
  <c r="Y176" i="1" a="1"/>
  <c r="Y176" i="1"/>
  <c r="Z176" i="1" a="1"/>
  <c r="Z176" i="1" s="1"/>
  <c r="J177" i="1" a="1"/>
  <c r="J177" i="1"/>
  <c r="L177" i="1"/>
  <c r="M177" i="1"/>
  <c r="N177" i="1"/>
  <c r="O177" i="1" a="1"/>
  <c r="O177" i="1"/>
  <c r="P177" i="1" a="1"/>
  <c r="P177" i="1"/>
  <c r="Q177" i="1" a="1"/>
  <c r="Q177" i="1" s="1"/>
  <c r="R177" i="1" a="1"/>
  <c r="R177" i="1"/>
  <c r="S177" i="1" a="1"/>
  <c r="S177" i="1"/>
  <c r="T177" i="1" a="1"/>
  <c r="T177" i="1" s="1"/>
  <c r="U177" i="1" a="1"/>
  <c r="U177" i="1" s="1"/>
  <c r="V177" i="1" a="1"/>
  <c r="V177" i="1"/>
  <c r="W177" i="1" a="1"/>
  <c r="W177" i="1"/>
  <c r="X177" i="1" a="1"/>
  <c r="X177" i="1" s="1"/>
  <c r="Y177" i="1" a="1"/>
  <c r="Y177" i="1" s="1"/>
  <c r="Z177" i="1" a="1"/>
  <c r="Z177" i="1"/>
  <c r="J178" i="1" a="1"/>
  <c r="J178" i="1"/>
  <c r="L178" i="1"/>
  <c r="M178" i="1"/>
  <c r="N178" i="1"/>
  <c r="O178" i="1" a="1"/>
  <c r="O178" i="1"/>
  <c r="P178" i="1" a="1"/>
  <c r="P178" i="1"/>
  <c r="Q178" i="1" a="1"/>
  <c r="Q178" i="1" s="1"/>
  <c r="R178" i="1" a="1"/>
  <c r="R178" i="1"/>
  <c r="S178" i="1" a="1"/>
  <c r="S178" i="1" s="1"/>
  <c r="T178" i="1" a="1"/>
  <c r="T178" i="1" s="1"/>
  <c r="U178" i="1" a="1"/>
  <c r="U178" i="1" s="1"/>
  <c r="V178" i="1" a="1"/>
  <c r="V178" i="1"/>
  <c r="W178" i="1" a="1"/>
  <c r="W178" i="1" s="1"/>
  <c r="X178" i="1" a="1"/>
  <c r="X178" i="1" s="1"/>
  <c r="Y178" i="1" a="1"/>
  <c r="Y178" i="1"/>
  <c r="Z178" i="1" a="1"/>
  <c r="Z178" i="1"/>
  <c r="J179" i="1" a="1"/>
  <c r="J179" i="1" s="1"/>
  <c r="L179" i="1"/>
  <c r="M179" i="1"/>
  <c r="N179" i="1"/>
  <c r="O179" i="1" a="1"/>
  <c r="O179" i="1" s="1"/>
  <c r="P179" i="1" a="1"/>
  <c r="P179" i="1"/>
  <c r="Q179" i="1" a="1"/>
  <c r="Q179" i="1"/>
  <c r="R179" i="1" a="1"/>
  <c r="R179" i="1"/>
  <c r="S179" i="1" a="1"/>
  <c r="S179" i="1"/>
  <c r="T179" i="1" a="1"/>
  <c r="T179" i="1" s="1"/>
  <c r="U179" i="1" a="1"/>
  <c r="U179" i="1"/>
  <c r="V179" i="1" a="1"/>
  <c r="V179" i="1" s="1"/>
  <c r="W179" i="1" a="1"/>
  <c r="W179" i="1"/>
  <c r="X179" i="1" a="1"/>
  <c r="X179" i="1"/>
  <c r="Y179" i="1" a="1"/>
  <c r="Y179" i="1"/>
  <c r="Z179" i="1" a="1"/>
  <c r="Z179" i="1" s="1"/>
  <c r="J180" i="1" a="1"/>
  <c r="J180" i="1"/>
  <c r="L180" i="1"/>
  <c r="M180" i="1"/>
  <c r="N180" i="1"/>
  <c r="O180" i="1" a="1"/>
  <c r="O180" i="1"/>
  <c r="P180" i="1" a="1"/>
  <c r="P180" i="1" s="1"/>
  <c r="Q180" i="1" a="1"/>
  <c r="Q180" i="1"/>
  <c r="R180" i="1" a="1"/>
  <c r="R180" i="1" s="1"/>
  <c r="S180" i="1" a="1"/>
  <c r="S180" i="1"/>
  <c r="T180" i="1" a="1"/>
  <c r="T180" i="1"/>
  <c r="U180" i="1" a="1"/>
  <c r="U180" i="1"/>
  <c r="V180" i="1" a="1"/>
  <c r="V180" i="1"/>
  <c r="W180" i="1" a="1"/>
  <c r="W180" i="1"/>
  <c r="X180" i="1" a="1"/>
  <c r="X180" i="1" s="1"/>
  <c r="Y180" i="1" a="1"/>
  <c r="Y180" i="1" s="1"/>
  <c r="Z180" i="1" a="1"/>
  <c r="Z180" i="1" s="1"/>
  <c r="J181" i="1" a="1"/>
  <c r="J181" i="1"/>
  <c r="L181" i="1"/>
  <c r="M181" i="1"/>
  <c r="N181" i="1"/>
  <c r="O181" i="1" a="1"/>
  <c r="O181" i="1" s="1"/>
  <c r="P181" i="1" a="1"/>
  <c r="P181" i="1"/>
  <c r="Q181" i="1" a="1"/>
  <c r="Q181" i="1"/>
  <c r="R181" i="1" a="1"/>
  <c r="R181" i="1"/>
  <c r="S181" i="1" a="1"/>
  <c r="S181" i="1" s="1"/>
  <c r="T181" i="1" a="1"/>
  <c r="T181" i="1" s="1"/>
  <c r="U181" i="1" a="1"/>
  <c r="U181" i="1"/>
  <c r="V181" i="1" a="1"/>
  <c r="V181" i="1" s="1"/>
  <c r="W181" i="1" a="1"/>
  <c r="W181" i="1" s="1"/>
  <c r="X181" i="1" a="1"/>
  <c r="X181" i="1"/>
  <c r="Y181" i="1" a="1"/>
  <c r="Y181" i="1"/>
  <c r="Z181" i="1" a="1"/>
  <c r="Z181" i="1"/>
  <c r="J182" i="1" a="1"/>
  <c r="J182" i="1" s="1"/>
  <c r="L182" i="1"/>
  <c r="M182" i="1"/>
  <c r="N182" i="1"/>
  <c r="O182" i="1" a="1"/>
  <c r="O182" i="1"/>
  <c r="P182" i="1" a="1"/>
  <c r="P182" i="1" s="1"/>
  <c r="Q182" i="1" a="1"/>
  <c r="Q182" i="1" s="1"/>
  <c r="R182" i="1" a="1"/>
  <c r="R182" i="1" s="1"/>
  <c r="S182" i="1" a="1"/>
  <c r="S182" i="1" s="1"/>
  <c r="T182" i="1" a="1"/>
  <c r="T182" i="1"/>
  <c r="U182" i="1" a="1"/>
  <c r="U182" i="1"/>
  <c r="V182" i="1" a="1"/>
  <c r="V182" i="1"/>
  <c r="W182" i="1" a="1"/>
  <c r="W182" i="1"/>
  <c r="X182" i="1" a="1"/>
  <c r="X182" i="1" s="1"/>
  <c r="Y182" i="1" a="1"/>
  <c r="Y182" i="1"/>
  <c r="Z182" i="1" a="1"/>
  <c r="Z182" i="1"/>
  <c r="J183" i="1" a="1"/>
  <c r="J183" i="1"/>
  <c r="L183" i="1"/>
  <c r="M183" i="1"/>
  <c r="N183" i="1"/>
  <c r="O183" i="1" a="1"/>
  <c r="O183" i="1"/>
  <c r="P183" i="1" a="1"/>
  <c r="P183" i="1"/>
  <c r="Q183" i="1" a="1"/>
  <c r="Q183" i="1" s="1"/>
  <c r="R183" i="1" a="1"/>
  <c r="R183" i="1"/>
  <c r="S183" i="1" a="1"/>
  <c r="S183" i="1"/>
  <c r="T183" i="1" a="1"/>
  <c r="T183" i="1" s="1"/>
  <c r="U183" i="1" a="1"/>
  <c r="U183" i="1"/>
  <c r="V183" i="1" a="1"/>
  <c r="V183" i="1"/>
  <c r="W183" i="1" a="1"/>
  <c r="W183" i="1"/>
  <c r="X183" i="1" a="1"/>
  <c r="X183" i="1" s="1"/>
  <c r="Y183" i="1" a="1"/>
  <c r="Y183" i="1"/>
  <c r="Z183" i="1" a="1"/>
  <c r="Z183" i="1"/>
  <c r="J184" i="1" a="1"/>
  <c r="J184" i="1"/>
  <c r="L184" i="1"/>
  <c r="M184" i="1"/>
  <c r="N184" i="1"/>
  <c r="O184" i="1" a="1"/>
  <c r="O184" i="1"/>
  <c r="P184" i="1" a="1"/>
  <c r="P184" i="1" s="1"/>
  <c r="Q184" i="1" a="1"/>
  <c r="Q184" i="1"/>
  <c r="R184" i="1" a="1"/>
  <c r="R184" i="1"/>
  <c r="S184" i="1" a="1"/>
  <c r="S184" i="1"/>
  <c r="T184" i="1" a="1"/>
  <c r="T184" i="1" s="1"/>
  <c r="U184" i="1" a="1"/>
  <c r="U184" i="1"/>
  <c r="V184" i="1" a="1"/>
  <c r="V184" i="1"/>
  <c r="W184" i="1" a="1"/>
  <c r="W184" i="1"/>
  <c r="X184" i="1" a="1"/>
  <c r="X184" i="1"/>
  <c r="Y184" i="1" a="1"/>
  <c r="Y184" i="1"/>
  <c r="Z184" i="1" a="1"/>
  <c r="Z184" i="1"/>
  <c r="J185" i="1" a="1"/>
  <c r="J185" i="1"/>
  <c r="L185" i="1"/>
  <c r="M185" i="1"/>
  <c r="N185" i="1"/>
  <c r="O185" i="1" a="1"/>
  <c r="O185" i="1" s="1"/>
  <c r="P185" i="1" a="1"/>
  <c r="P185" i="1"/>
  <c r="Q185" i="1" a="1"/>
  <c r="Q185" i="1"/>
  <c r="R185" i="1" a="1"/>
  <c r="R185" i="1"/>
  <c r="S185" i="1" a="1"/>
  <c r="S185" i="1"/>
  <c r="T185" i="1" a="1"/>
  <c r="T185" i="1"/>
  <c r="U185" i="1" a="1"/>
  <c r="U185" i="1"/>
  <c r="V185" i="1" a="1"/>
  <c r="V185" i="1"/>
  <c r="W185" i="1" a="1"/>
  <c r="W185" i="1"/>
  <c r="X185" i="1" a="1"/>
  <c r="X185" i="1"/>
  <c r="Y185" i="1" a="1"/>
  <c r="Y185" i="1" s="1"/>
  <c r="Z185" i="1" a="1"/>
  <c r="Z185" i="1"/>
  <c r="J186" i="1" a="1"/>
  <c r="J186" i="1" s="1"/>
  <c r="L186" i="1"/>
  <c r="M186" i="1"/>
  <c r="N186" i="1"/>
  <c r="O186" i="1" a="1"/>
  <c r="O186" i="1"/>
  <c r="P186" i="1" a="1"/>
  <c r="P186" i="1"/>
  <c r="Q186" i="1" a="1"/>
  <c r="Q186" i="1"/>
  <c r="R186" i="1" a="1"/>
  <c r="R186" i="1"/>
  <c r="S186" i="1" a="1"/>
  <c r="S186" i="1" s="1"/>
  <c r="T186" i="1" a="1"/>
  <c r="T186" i="1"/>
  <c r="U186" i="1" a="1"/>
  <c r="U186" i="1" s="1"/>
  <c r="V186" i="1" a="1"/>
  <c r="V186" i="1"/>
  <c r="W186" i="1" a="1"/>
  <c r="W186" i="1" s="1"/>
  <c r="X186" i="1" a="1"/>
  <c r="X186" i="1" s="1"/>
  <c r="Y186" i="1" a="1"/>
  <c r="Y186" i="1" s="1"/>
  <c r="Z186" i="1" a="1"/>
  <c r="Z186" i="1" s="1"/>
  <c r="J187" i="1" a="1"/>
  <c r="J187" i="1" s="1"/>
  <c r="L187" i="1"/>
  <c r="M187" i="1"/>
  <c r="N187" i="1"/>
  <c r="O187" i="1" a="1"/>
  <c r="O187" i="1"/>
  <c r="P187" i="1" a="1"/>
  <c r="P187" i="1" s="1"/>
  <c r="Q187" i="1" a="1"/>
  <c r="Q187" i="1"/>
  <c r="R187" i="1" a="1"/>
  <c r="R187" i="1" s="1"/>
  <c r="S187" i="1" a="1"/>
  <c r="S187" i="1" s="1"/>
  <c r="T187" i="1" a="1"/>
  <c r="T187" i="1"/>
  <c r="U187" i="1" a="1"/>
  <c r="U187" i="1" s="1"/>
  <c r="V187" i="1" a="1"/>
  <c r="V187" i="1" s="1"/>
  <c r="W187" i="1" a="1"/>
  <c r="W187" i="1"/>
  <c r="X187" i="1" a="1"/>
  <c r="X187" i="1"/>
  <c r="Y187" i="1" a="1"/>
  <c r="Y187" i="1"/>
  <c r="Z187" i="1" a="1"/>
  <c r="Z187" i="1" s="1"/>
  <c r="J188" i="1" a="1"/>
  <c r="J188" i="1"/>
  <c r="L188" i="1"/>
  <c r="M188" i="1"/>
  <c r="N188" i="1"/>
  <c r="O188" i="1" a="1"/>
  <c r="O188" i="1" s="1"/>
  <c r="P188" i="1" a="1"/>
  <c r="P188" i="1" s="1"/>
  <c r="Q188" i="1" a="1"/>
  <c r="Q188" i="1"/>
  <c r="R188" i="1" a="1"/>
  <c r="R188" i="1" s="1"/>
  <c r="S188" i="1" a="1"/>
  <c r="S188" i="1"/>
  <c r="T188" i="1" a="1"/>
  <c r="T188" i="1"/>
  <c r="U188" i="1" a="1"/>
  <c r="U188" i="1"/>
  <c r="V188" i="1" a="1"/>
  <c r="V188" i="1" s="1"/>
  <c r="W188" i="1" a="1"/>
  <c r="W188" i="1"/>
  <c r="X188" i="1" a="1"/>
  <c r="X188" i="1"/>
  <c r="Y188" i="1" a="1"/>
  <c r="Y188" i="1" s="1"/>
  <c r="Z188" i="1" a="1"/>
  <c r="Z188" i="1"/>
  <c r="J189" i="1" a="1"/>
  <c r="J189" i="1"/>
  <c r="L189" i="1"/>
  <c r="M189" i="1"/>
  <c r="N189" i="1"/>
  <c r="O189" i="1" a="1"/>
  <c r="O189" i="1" s="1"/>
  <c r="P189" i="1" a="1"/>
  <c r="P189" i="1" s="1"/>
  <c r="Q189" i="1" a="1"/>
  <c r="Q189" i="1" s="1"/>
  <c r="R189" i="1" a="1"/>
  <c r="R189" i="1"/>
  <c r="S189" i="1" a="1"/>
  <c r="S189" i="1"/>
  <c r="T189" i="1" a="1"/>
  <c r="T189" i="1"/>
  <c r="U189" i="1" a="1"/>
  <c r="U189" i="1" s="1"/>
  <c r="V189" i="1" a="1"/>
  <c r="V189" i="1"/>
  <c r="W189" i="1" a="1"/>
  <c r="W189" i="1"/>
  <c r="X189" i="1" a="1"/>
  <c r="X189" i="1"/>
  <c r="Y189" i="1" a="1"/>
  <c r="Y189" i="1"/>
  <c r="Z189" i="1" a="1"/>
  <c r="Z189" i="1" s="1"/>
  <c r="J190" i="1" a="1"/>
  <c r="J190" i="1" s="1"/>
  <c r="L190" i="1"/>
  <c r="M190" i="1"/>
  <c r="N190" i="1"/>
  <c r="O190" i="1" a="1"/>
  <c r="O190" i="1" s="1"/>
  <c r="P190" i="1" a="1"/>
  <c r="P190" i="1"/>
  <c r="Q190" i="1" a="1"/>
  <c r="Q190" i="1" s="1"/>
  <c r="R190" i="1" a="1"/>
  <c r="R190" i="1"/>
  <c r="S190" i="1" a="1"/>
  <c r="S190" i="1"/>
  <c r="T190" i="1" a="1"/>
  <c r="T190" i="1"/>
  <c r="U190" i="1" a="1"/>
  <c r="U190" i="1"/>
  <c r="V190" i="1" a="1"/>
  <c r="V190" i="1"/>
  <c r="W190" i="1" a="1"/>
  <c r="W190" i="1" s="1"/>
  <c r="X190" i="1" a="1"/>
  <c r="X190" i="1" s="1"/>
  <c r="Y190" i="1" a="1"/>
  <c r="Y190" i="1"/>
  <c r="Z190" i="1" a="1"/>
  <c r="Z190" i="1"/>
  <c r="J191" i="1" a="1"/>
  <c r="J191" i="1"/>
  <c r="L191" i="1"/>
  <c r="M191" i="1"/>
  <c r="N191" i="1"/>
  <c r="O191" i="1" a="1"/>
  <c r="O191" i="1"/>
  <c r="P191" i="1" a="1"/>
  <c r="P191" i="1"/>
  <c r="Q191" i="1" a="1"/>
  <c r="Q191" i="1"/>
  <c r="R191" i="1" a="1"/>
  <c r="R191" i="1" s="1"/>
  <c r="S191" i="1" a="1"/>
  <c r="S191" i="1"/>
  <c r="T191" i="1" a="1"/>
  <c r="T191" i="1" s="1"/>
  <c r="U191" i="1" a="1"/>
  <c r="U191" i="1"/>
  <c r="V191" i="1" a="1"/>
  <c r="V191" i="1"/>
  <c r="W191" i="1" a="1"/>
  <c r="W191" i="1" s="1"/>
  <c r="X191" i="1" a="1"/>
  <c r="X191" i="1" s="1"/>
  <c r="Y191" i="1" a="1"/>
  <c r="Y191" i="1" s="1"/>
  <c r="Z191" i="1" a="1"/>
  <c r="Z191" i="1"/>
  <c r="J192" i="1" a="1"/>
  <c r="J192" i="1" s="1"/>
  <c r="L192" i="1"/>
  <c r="M192" i="1"/>
  <c r="N192" i="1"/>
  <c r="O192" i="1" a="1"/>
  <c r="O192" i="1"/>
  <c r="P192" i="1" a="1"/>
  <c r="P192" i="1"/>
  <c r="Q192" i="1" a="1"/>
  <c r="Q192" i="1"/>
  <c r="R192" i="1" a="1"/>
  <c r="R192" i="1"/>
  <c r="S192" i="1" a="1"/>
  <c r="S192" i="1" s="1"/>
  <c r="T192" i="1" a="1"/>
  <c r="T192" i="1"/>
  <c r="U192" i="1" a="1"/>
  <c r="U192" i="1"/>
  <c r="V192" i="1" a="1"/>
  <c r="V192" i="1"/>
  <c r="W192" i="1" a="1"/>
  <c r="W192" i="1"/>
  <c r="X192" i="1" a="1"/>
  <c r="X192" i="1" s="1"/>
  <c r="Y192" i="1" a="1"/>
  <c r="Y192" i="1"/>
  <c r="Z192" i="1" a="1"/>
  <c r="Z192" i="1"/>
  <c r="J193" i="1" a="1"/>
  <c r="J193" i="1"/>
  <c r="L193" i="1"/>
  <c r="M193" i="1"/>
  <c r="N193" i="1"/>
  <c r="O193" i="1" a="1"/>
  <c r="O193" i="1" s="1"/>
  <c r="P193" i="1" a="1"/>
  <c r="P193" i="1"/>
  <c r="Q193" i="1" a="1"/>
  <c r="Q193" i="1"/>
  <c r="R193" i="1" a="1"/>
  <c r="R193" i="1" s="1"/>
  <c r="S193" i="1" a="1"/>
  <c r="S193" i="1" s="1"/>
  <c r="T193" i="1" a="1"/>
  <c r="T193" i="1"/>
  <c r="U193" i="1" a="1"/>
  <c r="U193" i="1"/>
  <c r="V193" i="1" a="1"/>
  <c r="V193" i="1"/>
  <c r="W193" i="1" a="1"/>
  <c r="W193" i="1" s="1"/>
  <c r="X193" i="1" a="1"/>
  <c r="X193" i="1" s="1"/>
  <c r="Y193" i="1" a="1"/>
  <c r="Y193" i="1"/>
  <c r="Z193" i="1" a="1"/>
  <c r="Z193" i="1" s="1"/>
  <c r="J194" i="1" a="1"/>
  <c r="J194" i="1" s="1"/>
  <c r="L194" i="1"/>
  <c r="M194" i="1"/>
  <c r="N194" i="1"/>
  <c r="O194" i="1" a="1"/>
  <c r="O194" i="1" s="1"/>
  <c r="P194" i="1" a="1"/>
  <c r="P194" i="1" s="1"/>
  <c r="Q194" i="1" a="1"/>
  <c r="Q194" i="1" s="1"/>
  <c r="R194" i="1" a="1"/>
  <c r="R194" i="1"/>
  <c r="S194" i="1" a="1"/>
  <c r="S194" i="1"/>
  <c r="T194" i="1" a="1"/>
  <c r="T194" i="1"/>
  <c r="U194" i="1" a="1"/>
  <c r="U194" i="1"/>
  <c r="V194" i="1" a="1"/>
  <c r="V194" i="1" s="1"/>
  <c r="W194" i="1" a="1"/>
  <c r="W194" i="1"/>
  <c r="X194" i="1" a="1"/>
  <c r="X194" i="1" s="1"/>
  <c r="Y194" i="1" a="1"/>
  <c r="Y194" i="1" s="1"/>
  <c r="Z194" i="1" a="1"/>
  <c r="Z194" i="1"/>
  <c r="J195" i="1" a="1"/>
  <c r="J195" i="1" s="1"/>
  <c r="L195" i="1"/>
  <c r="M195" i="1"/>
  <c r="N195" i="1"/>
  <c r="O195" i="1" a="1"/>
  <c r="O195" i="1"/>
  <c r="P195" i="1" a="1"/>
  <c r="P195" i="1" s="1"/>
  <c r="Q195" i="1" a="1"/>
  <c r="Q195" i="1" s="1"/>
  <c r="R195" i="1" a="1"/>
  <c r="R195" i="1" s="1"/>
  <c r="S195" i="1" a="1"/>
  <c r="S195" i="1"/>
  <c r="T195" i="1" a="1"/>
  <c r="T195" i="1" s="1"/>
  <c r="U195" i="1" a="1"/>
  <c r="U195" i="1"/>
  <c r="V195" i="1" a="1"/>
  <c r="V195" i="1"/>
  <c r="W195" i="1" a="1"/>
  <c r="W195" i="1" s="1"/>
  <c r="X195" i="1" a="1"/>
  <c r="X195" i="1"/>
  <c r="Y195" i="1" a="1"/>
  <c r="Y195" i="1"/>
  <c r="Z195" i="1" a="1"/>
  <c r="Z195" i="1"/>
  <c r="L196" i="1"/>
  <c r="M196" i="1"/>
  <c r="N196" i="1"/>
  <c r="O196" i="1" a="1"/>
  <c r="O196" i="1" s="1"/>
  <c r="P196" i="1" a="1"/>
  <c r="P196" i="1"/>
  <c r="Q196" i="1" a="1"/>
  <c r="Q196" i="1" s="1"/>
  <c r="R196" i="1" a="1"/>
  <c r="R196" i="1"/>
  <c r="S196" i="1" a="1"/>
  <c r="S196" i="1"/>
  <c r="T196" i="1" a="1"/>
  <c r="T196" i="1"/>
  <c r="U196" i="1" a="1"/>
  <c r="U196" i="1"/>
  <c r="V196" i="1" a="1"/>
  <c r="V196" i="1" s="1"/>
  <c r="W196" i="1" a="1"/>
  <c r="W196" i="1"/>
  <c r="X196" i="1" a="1"/>
  <c r="X196" i="1"/>
  <c r="Y196" i="1" a="1"/>
  <c r="Y196" i="1" s="1"/>
  <c r="Z196" i="1" a="1"/>
  <c r="Z196" i="1"/>
  <c r="L197" i="1"/>
  <c r="M197" i="1"/>
  <c r="N197" i="1"/>
  <c r="O197" i="1" a="1"/>
  <c r="O197" i="1" s="1"/>
  <c r="P197" i="1" a="1"/>
  <c r="P197" i="1"/>
  <c r="Q197" i="1" a="1"/>
  <c r="Q197" i="1"/>
  <c r="R197" i="1" a="1"/>
  <c r="R197" i="1" s="1"/>
  <c r="S197" i="1" a="1"/>
  <c r="S197" i="1" s="1"/>
  <c r="T197" i="1" a="1"/>
  <c r="T197" i="1"/>
  <c r="U197" i="1" a="1"/>
  <c r="U197" i="1"/>
  <c r="V197" i="1" a="1"/>
  <c r="V197" i="1" s="1"/>
  <c r="W197" i="1" a="1"/>
  <c r="W197" i="1" s="1"/>
  <c r="X197" i="1" a="1"/>
  <c r="X197" i="1"/>
  <c r="Y197" i="1" a="1"/>
  <c r="Y197" i="1"/>
  <c r="Z197" i="1" a="1"/>
  <c r="Z197" i="1"/>
  <c r="L198" i="1"/>
  <c r="M198" i="1"/>
  <c r="N198" i="1"/>
  <c r="O198" i="1" a="1"/>
  <c r="O198" i="1"/>
  <c r="P198" i="1" a="1"/>
  <c r="P198" i="1"/>
  <c r="Q198" i="1" a="1"/>
  <c r="Q198" i="1" s="1"/>
  <c r="R198" i="1" a="1"/>
  <c r="R198" i="1"/>
  <c r="S198" i="1" a="1"/>
  <c r="S198" i="1" s="1"/>
  <c r="T198" i="1" a="1"/>
  <c r="T198" i="1" s="1"/>
  <c r="U198" i="1" a="1"/>
  <c r="U198" i="1"/>
  <c r="V198" i="1" a="1"/>
  <c r="V198" i="1"/>
  <c r="W198" i="1" a="1"/>
  <c r="W198" i="1"/>
  <c r="X198" i="1" a="1"/>
  <c r="X198" i="1"/>
  <c r="Y198" i="1" a="1"/>
  <c r="Y198" i="1"/>
  <c r="Z198" i="1" a="1"/>
  <c r="Z198" i="1"/>
  <c r="L199" i="1"/>
  <c r="M199" i="1"/>
  <c r="N199" i="1"/>
  <c r="O199" i="1" a="1"/>
  <c r="O199" i="1"/>
  <c r="P199" i="1" a="1"/>
  <c r="P199" i="1" s="1"/>
  <c r="Q199" i="1" a="1"/>
  <c r="Q199" i="1"/>
  <c r="R199" i="1" a="1"/>
  <c r="R199" i="1"/>
  <c r="S199" i="1" a="1"/>
  <c r="S199" i="1"/>
  <c r="T199" i="1" a="1"/>
  <c r="T199" i="1"/>
  <c r="U199" i="1" a="1"/>
  <c r="U199" i="1"/>
  <c r="V199" i="1" a="1"/>
  <c r="V199" i="1"/>
  <c r="W199" i="1" a="1"/>
  <c r="W199" i="1"/>
  <c r="X199" i="1" a="1"/>
  <c r="X199" i="1"/>
  <c r="Y199" i="1" a="1"/>
  <c r="Y199" i="1" s="1"/>
  <c r="Z199" i="1" a="1"/>
  <c r="Z199" i="1" s="1"/>
  <c r="L200" i="1"/>
  <c r="M200" i="1"/>
  <c r="N200" i="1"/>
  <c r="O200" i="1" a="1"/>
  <c r="O200" i="1"/>
  <c r="P200" i="1" a="1"/>
  <c r="P200" i="1"/>
  <c r="Q200" i="1" a="1"/>
  <c r="Q200" i="1"/>
  <c r="R200" i="1" a="1"/>
  <c r="R200" i="1"/>
  <c r="S200" i="1" a="1"/>
  <c r="S200" i="1"/>
  <c r="T200" i="1" a="1"/>
  <c r="T200" i="1"/>
  <c r="U200" i="1" a="1"/>
  <c r="U200" i="1"/>
  <c r="V200" i="1" a="1"/>
  <c r="V200" i="1" s="1"/>
  <c r="W200" i="1" a="1"/>
  <c r="W200" i="1" s="1"/>
  <c r="X200" i="1" a="1"/>
  <c r="X200" i="1" s="1"/>
  <c r="Y200" i="1" a="1"/>
  <c r="Y200" i="1"/>
  <c r="Z200" i="1" a="1"/>
  <c r="Z200" i="1"/>
  <c r="L201" i="1"/>
  <c r="M201" i="1"/>
  <c r="N201" i="1"/>
  <c r="O201" i="1" a="1"/>
  <c r="O201" i="1"/>
  <c r="P201" i="1" a="1"/>
  <c r="P201" i="1"/>
  <c r="Q201" i="1" a="1"/>
  <c r="Q201" i="1"/>
  <c r="R201" i="1" a="1"/>
  <c r="R201" i="1" s="1"/>
  <c r="S201" i="1" a="1"/>
  <c r="S201" i="1" s="1"/>
  <c r="T201" i="1" a="1"/>
  <c r="T201" i="1"/>
  <c r="U201" i="1" a="1"/>
  <c r="U201" i="1" s="1"/>
  <c r="V201" i="1" a="1"/>
  <c r="V201" i="1" s="1"/>
  <c r="W201" i="1" a="1"/>
  <c r="W201" i="1" s="1"/>
  <c r="X201" i="1" a="1"/>
  <c r="X201" i="1" s="1"/>
  <c r="Y201" i="1" a="1"/>
  <c r="Y201" i="1"/>
  <c r="Z201" i="1" a="1"/>
  <c r="Z201" i="1"/>
  <c r="L202" i="1"/>
  <c r="M202" i="1"/>
  <c r="N202" i="1"/>
  <c r="O202" i="1" a="1"/>
  <c r="O202" i="1"/>
  <c r="P202" i="1" a="1"/>
  <c r="P202" i="1" s="1"/>
  <c r="Q202" i="1" a="1"/>
  <c r="Q202" i="1" s="1"/>
  <c r="R202" i="1" a="1"/>
  <c r="R202" i="1" s="1"/>
  <c r="S202" i="1" a="1"/>
  <c r="S202" i="1" s="1"/>
  <c r="T202" i="1" a="1"/>
  <c r="T202" i="1"/>
  <c r="U202" i="1" a="1"/>
  <c r="U202" i="1" s="1"/>
  <c r="V202" i="1" a="1"/>
  <c r="V202" i="1"/>
  <c r="W202" i="1" a="1"/>
  <c r="W202" i="1"/>
  <c r="X202" i="1" a="1"/>
  <c r="X202" i="1"/>
  <c r="Y202" i="1" a="1"/>
  <c r="Y202" i="1"/>
  <c r="Z202" i="1" a="1"/>
  <c r="Z202" i="1" s="1"/>
  <c r="L203" i="1"/>
  <c r="M203" i="1"/>
  <c r="N203" i="1"/>
  <c r="O203" i="1" a="1"/>
  <c r="O203" i="1" s="1"/>
  <c r="P203" i="1" a="1"/>
  <c r="P203" i="1"/>
  <c r="Q203" i="1" a="1"/>
  <c r="Q203" i="1" s="1"/>
  <c r="R203" i="1" a="1"/>
  <c r="R203" i="1" s="1"/>
  <c r="S203" i="1" a="1"/>
  <c r="S203" i="1"/>
  <c r="T203" i="1" a="1"/>
  <c r="T203" i="1"/>
  <c r="U203" i="1" a="1"/>
  <c r="U203" i="1"/>
  <c r="V203" i="1" a="1"/>
  <c r="V203" i="1" s="1"/>
  <c r="W203" i="1" a="1"/>
  <c r="W203" i="1"/>
  <c r="X203" i="1" a="1"/>
  <c r="X203" i="1"/>
  <c r="Y203" i="1" a="1"/>
  <c r="Y203" i="1" s="1"/>
  <c r="Z203" i="1" a="1"/>
  <c r="Z203" i="1"/>
  <c r="L204" i="1"/>
  <c r="M204" i="1"/>
  <c r="N204" i="1"/>
  <c r="O204" i="1" a="1"/>
  <c r="O204" i="1" s="1"/>
  <c r="P204" i="1" a="1"/>
  <c r="P204" i="1"/>
  <c r="Q204" i="1" a="1"/>
  <c r="Q204" i="1"/>
  <c r="R204" i="1" a="1"/>
  <c r="R204" i="1"/>
  <c r="S204" i="1" a="1"/>
  <c r="S204" i="1" s="1"/>
  <c r="T204" i="1" a="1"/>
  <c r="T204" i="1"/>
  <c r="U204" i="1" a="1"/>
  <c r="U204" i="1"/>
  <c r="V204" i="1" a="1"/>
  <c r="V204" i="1" s="1"/>
  <c r="W204" i="1" a="1"/>
  <c r="W204" i="1"/>
  <c r="X204" i="1" a="1"/>
  <c r="X204" i="1"/>
  <c r="Y204" i="1" a="1"/>
  <c r="Y204" i="1" s="1"/>
  <c r="Z204" i="1" a="1"/>
  <c r="Z204" i="1"/>
  <c r="L205" i="1"/>
  <c r="M205" i="1"/>
  <c r="N205" i="1"/>
  <c r="O205" i="1" a="1"/>
  <c r="O205" i="1" s="1"/>
  <c r="P205" i="1" a="1"/>
  <c r="P205" i="1"/>
  <c r="Q205" i="1" a="1"/>
  <c r="Q205" i="1"/>
  <c r="R205" i="1" a="1"/>
  <c r="R205" i="1"/>
  <c r="S205" i="1" a="1"/>
  <c r="S205" i="1" s="1"/>
  <c r="T205" i="1" a="1"/>
  <c r="T205" i="1"/>
  <c r="U205" i="1" a="1"/>
  <c r="U205" i="1" s="1"/>
  <c r="V205" i="1" a="1"/>
  <c r="V205" i="1"/>
  <c r="W205" i="1" a="1"/>
  <c r="W205" i="1"/>
  <c r="X205" i="1" a="1"/>
  <c r="X205" i="1" s="1"/>
  <c r="Y205" i="1" a="1"/>
  <c r="Y205" i="1" s="1"/>
  <c r="Z205" i="1" a="1"/>
  <c r="Z205" i="1"/>
  <c r="L206" i="1"/>
  <c r="M206" i="1"/>
  <c r="N206" i="1"/>
  <c r="O206" i="1" a="1"/>
  <c r="O206" i="1" s="1"/>
  <c r="P206" i="1" a="1"/>
  <c r="P206" i="1" s="1"/>
  <c r="Q206" i="1" a="1"/>
  <c r="Q206" i="1"/>
  <c r="R206" i="1" a="1"/>
  <c r="R206" i="1"/>
  <c r="S206" i="1" a="1"/>
  <c r="S206" i="1" s="1"/>
  <c r="T206" i="1" a="1"/>
  <c r="T206" i="1"/>
  <c r="U206" i="1" a="1"/>
  <c r="U206" i="1"/>
  <c r="V206" i="1" a="1"/>
  <c r="V206" i="1" s="1"/>
  <c r="W206" i="1" a="1"/>
  <c r="W206" i="1"/>
  <c r="X206" i="1" a="1"/>
  <c r="X206" i="1" s="1"/>
  <c r="Y206" i="1" a="1"/>
  <c r="Y206" i="1" s="1"/>
  <c r="Z206" i="1" a="1"/>
  <c r="Z206" i="1"/>
  <c r="L207" i="1"/>
  <c r="M207" i="1"/>
  <c r="N207" i="1"/>
  <c r="O207" i="1" a="1"/>
  <c r="O207" i="1"/>
  <c r="P207" i="1" a="1"/>
  <c r="P207" i="1"/>
  <c r="Q207" i="1" a="1"/>
  <c r="Q207" i="1"/>
  <c r="R207" i="1" a="1"/>
  <c r="R207" i="1" s="1"/>
  <c r="S207" i="1" a="1"/>
  <c r="S207" i="1"/>
  <c r="T207" i="1" a="1"/>
  <c r="T207" i="1" s="1"/>
  <c r="U207" i="1" a="1"/>
  <c r="U207" i="1" s="1"/>
  <c r="V207" i="1" a="1"/>
  <c r="V207" i="1" s="1"/>
  <c r="W207" i="1" a="1"/>
  <c r="W207" i="1"/>
  <c r="X207" i="1" a="1"/>
  <c r="X207" i="1" s="1"/>
  <c r="Y207" i="1" a="1"/>
  <c r="Y207" i="1"/>
  <c r="Z207" i="1" a="1"/>
  <c r="Z207" i="1" s="1"/>
  <c r="L208" i="1"/>
  <c r="M208" i="1"/>
  <c r="N208" i="1"/>
  <c r="O208" i="1" a="1"/>
  <c r="O208" i="1" s="1"/>
  <c r="P208" i="1" a="1"/>
  <c r="P208" i="1"/>
  <c r="Q208" i="1" a="1"/>
  <c r="Q208" i="1" s="1"/>
  <c r="R208" i="1" a="1"/>
  <c r="R208" i="1"/>
  <c r="S208" i="1" a="1"/>
  <c r="S208" i="1"/>
  <c r="T208" i="1" a="1"/>
  <c r="T208" i="1"/>
  <c r="U208" i="1" a="1"/>
  <c r="U208" i="1" s="1"/>
  <c r="V208" i="1" a="1"/>
  <c r="V208" i="1"/>
  <c r="W208" i="1" a="1"/>
  <c r="W208" i="1"/>
  <c r="X208" i="1" a="1"/>
  <c r="X208" i="1" s="1"/>
  <c r="Y208" i="1" a="1"/>
  <c r="Y208" i="1" s="1"/>
  <c r="Z208" i="1" a="1"/>
  <c r="Z208" i="1"/>
  <c r="L209" i="1"/>
  <c r="M209" i="1"/>
  <c r="N209" i="1"/>
  <c r="O209" i="1" a="1"/>
  <c r="O209" i="1" s="1"/>
  <c r="P209" i="1" a="1"/>
  <c r="P209" i="1"/>
  <c r="Q209" i="1" a="1"/>
  <c r="Q209" i="1"/>
  <c r="R209" i="1" a="1"/>
  <c r="R209" i="1" s="1"/>
  <c r="S209" i="1" a="1"/>
  <c r="S209" i="1"/>
  <c r="T209" i="1" a="1"/>
  <c r="T209" i="1"/>
  <c r="U209" i="1" a="1"/>
  <c r="U209" i="1" s="1"/>
  <c r="V209" i="1" a="1"/>
  <c r="V209" i="1"/>
  <c r="W209" i="1" a="1"/>
  <c r="W209" i="1" s="1"/>
  <c r="X209" i="1" a="1"/>
  <c r="X209" i="1"/>
  <c r="Y209" i="1" a="1"/>
  <c r="Y209" i="1"/>
  <c r="Z209" i="1" a="1"/>
  <c r="Z209" i="1" s="1"/>
  <c r="L210" i="1"/>
  <c r="M210" i="1"/>
  <c r="N210" i="1"/>
  <c r="O210" i="1" a="1"/>
  <c r="O210" i="1" s="1"/>
  <c r="P210" i="1" a="1"/>
  <c r="P210" i="1"/>
  <c r="Q210" i="1" a="1"/>
  <c r="Q210" i="1"/>
  <c r="R210" i="1" a="1"/>
  <c r="R210" i="1" s="1"/>
  <c r="S210" i="1" a="1"/>
  <c r="S210" i="1"/>
  <c r="T210" i="1" a="1"/>
  <c r="T210" i="1"/>
  <c r="U210" i="1" a="1"/>
  <c r="U210" i="1" s="1"/>
  <c r="V210" i="1" a="1"/>
  <c r="V210" i="1"/>
  <c r="W210" i="1" a="1"/>
  <c r="W210" i="1"/>
  <c r="X210" i="1" a="1"/>
  <c r="X210" i="1"/>
  <c r="Y210" i="1" a="1"/>
  <c r="Y210" i="1" s="1"/>
  <c r="Z210" i="1" a="1"/>
  <c r="Z210" i="1"/>
  <c r="L211" i="1"/>
  <c r="M211" i="1"/>
  <c r="N211" i="1"/>
  <c r="O211" i="1" a="1"/>
  <c r="O211" i="1"/>
  <c r="P211" i="1" a="1"/>
  <c r="P211" i="1"/>
  <c r="Q211" i="1" a="1"/>
  <c r="Q211" i="1"/>
  <c r="R211" i="1" a="1"/>
  <c r="R211" i="1" s="1"/>
  <c r="S211" i="1" a="1"/>
  <c r="S211" i="1"/>
  <c r="T211" i="1" a="1"/>
  <c r="T211" i="1"/>
  <c r="U211" i="1" a="1"/>
  <c r="U211" i="1"/>
  <c r="V211" i="1" a="1"/>
  <c r="V211" i="1" s="1"/>
  <c r="W211" i="1" a="1"/>
  <c r="W211" i="1"/>
  <c r="X211" i="1" a="1"/>
  <c r="X211" i="1" s="1"/>
  <c r="Y211" i="1" a="1"/>
  <c r="Y211" i="1"/>
  <c r="Z211" i="1" a="1"/>
  <c r="Z211" i="1"/>
  <c r="L212" i="1"/>
  <c r="M212" i="1"/>
  <c r="N212" i="1"/>
  <c r="O212" i="1" a="1"/>
  <c r="O212" i="1"/>
  <c r="P212" i="1" a="1"/>
  <c r="P212" i="1"/>
  <c r="Q212" i="1" a="1"/>
  <c r="Q212" i="1"/>
  <c r="R212" i="1" a="1"/>
  <c r="R212" i="1" s="1"/>
  <c r="S212" i="1" a="1"/>
  <c r="S212" i="1" s="1"/>
  <c r="T212" i="1" a="1"/>
  <c r="T212" i="1" s="1"/>
  <c r="U212" i="1" a="1"/>
  <c r="U212" i="1" s="1"/>
  <c r="V212" i="1" a="1"/>
  <c r="V212" i="1"/>
  <c r="W212" i="1" a="1"/>
  <c r="W212" i="1"/>
  <c r="X212" i="1" a="1"/>
  <c r="X212" i="1"/>
  <c r="Y212" i="1" a="1"/>
  <c r="Y212" i="1"/>
  <c r="Z212" i="1" a="1"/>
  <c r="Z212" i="1"/>
  <c r="L213" i="1"/>
  <c r="M213" i="1"/>
  <c r="N213" i="1"/>
  <c r="O213" i="1" a="1"/>
  <c r="O213" i="1"/>
  <c r="P213" i="1" a="1"/>
  <c r="P213" i="1" s="1"/>
  <c r="Q213" i="1" a="1"/>
  <c r="Q213" i="1" s="1"/>
  <c r="R213" i="1" a="1"/>
  <c r="R213" i="1"/>
  <c r="S213" i="1" a="1"/>
  <c r="S213" i="1" s="1"/>
  <c r="T213" i="1" a="1"/>
  <c r="T213" i="1"/>
  <c r="U213" i="1" a="1"/>
  <c r="U213" i="1"/>
  <c r="V213" i="1" a="1"/>
  <c r="V213" i="1"/>
  <c r="W213" i="1" a="1"/>
  <c r="W213" i="1"/>
  <c r="X213" i="1" a="1"/>
  <c r="X213" i="1"/>
  <c r="Y213" i="1" a="1"/>
  <c r="Y213" i="1"/>
  <c r="Z213" i="1" a="1"/>
  <c r="Z213" i="1" s="1"/>
  <c r="L214" i="1"/>
  <c r="M214" i="1"/>
  <c r="N214" i="1"/>
  <c r="O214" i="1" a="1"/>
  <c r="O214" i="1" s="1"/>
  <c r="P214" i="1" a="1"/>
  <c r="P214" i="1" s="1"/>
  <c r="Q214" i="1" a="1"/>
  <c r="Q214" i="1"/>
  <c r="R214" i="1" a="1"/>
  <c r="R214" i="1"/>
  <c r="S214" i="1" a="1"/>
  <c r="S214" i="1"/>
  <c r="T214" i="1" a="1"/>
  <c r="T214" i="1"/>
  <c r="U214" i="1" a="1"/>
  <c r="U214" i="1"/>
  <c r="V214" i="1" a="1"/>
  <c r="V214" i="1"/>
  <c r="W214" i="1" a="1"/>
  <c r="W214" i="1" s="1"/>
  <c r="X214" i="1" a="1"/>
  <c r="X214" i="1" s="1"/>
  <c r="Y214" i="1" a="1"/>
  <c r="Y214" i="1"/>
  <c r="Z214" i="1" a="1"/>
  <c r="Z214" i="1"/>
  <c r="L215" i="1"/>
  <c r="M215" i="1"/>
  <c r="N215" i="1"/>
  <c r="O215" i="1" a="1"/>
  <c r="O215" i="1"/>
  <c r="P215" i="1" a="1"/>
  <c r="P215" i="1"/>
  <c r="Q215" i="1" a="1"/>
  <c r="Q215" i="1"/>
  <c r="R215" i="1" a="1"/>
  <c r="R215" i="1"/>
  <c r="S215" i="1" a="1"/>
  <c r="S215" i="1"/>
  <c r="T215" i="1" a="1"/>
  <c r="T215" i="1" s="1"/>
  <c r="U215" i="1" a="1"/>
  <c r="U215" i="1"/>
  <c r="V215" i="1" a="1"/>
  <c r="V215" i="1"/>
  <c r="W215" i="1" a="1"/>
  <c r="W215" i="1"/>
  <c r="X215" i="1" a="1"/>
  <c r="X215" i="1"/>
  <c r="Y215" i="1" a="1"/>
  <c r="Y215" i="1"/>
  <c r="Z215" i="1" a="1"/>
  <c r="Z215" i="1"/>
  <c r="L216" i="1"/>
  <c r="M216" i="1"/>
  <c r="N216" i="1"/>
  <c r="O216" i="1" a="1"/>
  <c r="O216" i="1"/>
  <c r="P216" i="1" a="1"/>
  <c r="P216" i="1"/>
  <c r="Q216" i="1" a="1"/>
  <c r="Q216" i="1" s="1"/>
  <c r="R216" i="1" a="1"/>
  <c r="R216" i="1"/>
  <c r="S216" i="1" a="1"/>
  <c r="S216" i="1"/>
  <c r="T216" i="1" a="1"/>
  <c r="T216" i="1"/>
  <c r="U216" i="1" a="1"/>
  <c r="U216" i="1"/>
  <c r="V216" i="1" a="1"/>
  <c r="V216" i="1"/>
  <c r="W216" i="1" a="1"/>
  <c r="W216" i="1"/>
  <c r="X216" i="1" a="1"/>
  <c r="X216" i="1"/>
  <c r="Y216" i="1" a="1"/>
  <c r="Y216" i="1"/>
  <c r="Z216" i="1" a="1"/>
  <c r="Z216" i="1"/>
  <c r="L217" i="1"/>
  <c r="M217" i="1"/>
  <c r="N217" i="1"/>
  <c r="O217" i="1" a="1"/>
  <c r="O217" i="1" s="1"/>
  <c r="P217" i="1" a="1"/>
  <c r="P217" i="1"/>
  <c r="Q217" i="1" a="1"/>
  <c r="Q217" i="1" s="1"/>
  <c r="R217" i="1" a="1"/>
  <c r="R217" i="1"/>
  <c r="S217" i="1" a="1"/>
  <c r="S217" i="1"/>
  <c r="T217" i="1" a="1"/>
  <c r="T217" i="1"/>
  <c r="U217" i="1" a="1"/>
  <c r="U217" i="1"/>
  <c r="V217" i="1" a="1"/>
  <c r="V217" i="1"/>
  <c r="W217" i="1" a="1"/>
  <c r="W217" i="1" s="1"/>
  <c r="X217" i="1" a="1"/>
  <c r="X217" i="1"/>
  <c r="Y217" i="1" a="1"/>
  <c r="Y217" i="1"/>
  <c r="Z217" i="1" a="1"/>
  <c r="Z217" i="1" s="1"/>
  <c r="L218" i="1"/>
  <c r="M218" i="1"/>
  <c r="N218" i="1"/>
  <c r="O218" i="1" a="1"/>
  <c r="O218" i="1"/>
  <c r="P218" i="1" a="1"/>
  <c r="P218" i="1"/>
  <c r="Q218" i="1" a="1"/>
  <c r="Q218" i="1"/>
  <c r="R218" i="1" a="1"/>
  <c r="R218" i="1"/>
  <c r="S218" i="1" a="1"/>
  <c r="S218" i="1"/>
  <c r="T218" i="1" a="1"/>
  <c r="T218" i="1" s="1"/>
  <c r="U218" i="1" a="1"/>
  <c r="U218" i="1" s="1"/>
  <c r="V218" i="1" a="1"/>
  <c r="V218" i="1"/>
  <c r="W218" i="1" a="1"/>
  <c r="W218" i="1"/>
  <c r="X218" i="1" a="1"/>
  <c r="X218" i="1"/>
  <c r="Y218" i="1" a="1"/>
  <c r="Y218" i="1"/>
  <c r="Z218" i="1" a="1"/>
  <c r="Z218" i="1"/>
  <c r="L219" i="1"/>
  <c r="M219" i="1"/>
  <c r="N219" i="1"/>
  <c r="O219" i="1" a="1"/>
  <c r="O219" i="1"/>
  <c r="P219" i="1" a="1"/>
  <c r="P219" i="1" s="1"/>
  <c r="Q219" i="1" a="1"/>
  <c r="Q219" i="1"/>
  <c r="R219" i="1" a="1"/>
  <c r="R219" i="1" s="1"/>
  <c r="S219" i="1" a="1"/>
  <c r="S219" i="1"/>
  <c r="T219" i="1" a="1"/>
  <c r="T219" i="1"/>
  <c r="U219" i="1" a="1"/>
  <c r="U219" i="1" s="1"/>
  <c r="V219" i="1" a="1"/>
  <c r="V219" i="1"/>
  <c r="W219" i="1" a="1"/>
  <c r="W219" i="1" s="1"/>
  <c r="X219" i="1" a="1"/>
  <c r="X219" i="1" s="1"/>
  <c r="Y219" i="1" a="1"/>
  <c r="Y219" i="1"/>
  <c r="Z219" i="1" a="1"/>
  <c r="Z219" i="1" s="1"/>
  <c r="L220" i="1"/>
  <c r="M220" i="1"/>
  <c r="N220" i="1"/>
  <c r="O220" i="1" a="1"/>
  <c r="O220" i="1" s="1"/>
  <c r="P220" i="1" a="1"/>
  <c r="P220" i="1"/>
  <c r="Q220" i="1" a="1"/>
  <c r="Q220" i="1"/>
  <c r="R220" i="1" a="1"/>
  <c r="R220" i="1"/>
  <c r="S220" i="1" a="1"/>
  <c r="S220" i="1"/>
  <c r="T220" i="1" a="1"/>
  <c r="T220" i="1"/>
  <c r="U220" i="1" a="1"/>
  <c r="U220" i="1"/>
  <c r="V220" i="1" a="1"/>
  <c r="V220" i="1"/>
  <c r="W220" i="1" a="1"/>
  <c r="W220" i="1" s="1"/>
  <c r="X220" i="1" a="1"/>
  <c r="X220" i="1"/>
  <c r="Y220" i="1" a="1"/>
  <c r="Y220" i="1"/>
  <c r="Z220" i="1" a="1"/>
  <c r="Z220" i="1" s="1"/>
  <c r="L221" i="1"/>
  <c r="M221" i="1"/>
  <c r="N221" i="1"/>
  <c r="O221" i="1" a="1"/>
  <c r="O221" i="1"/>
  <c r="P221" i="1" a="1"/>
  <c r="P221" i="1"/>
  <c r="Q221" i="1" a="1"/>
  <c r="Q221" i="1" s="1"/>
  <c r="R221" i="1" a="1"/>
  <c r="R221" i="1" s="1"/>
  <c r="S221" i="1" a="1"/>
  <c r="S221" i="1" s="1"/>
  <c r="T221" i="1" a="1"/>
  <c r="T221" i="1"/>
  <c r="U221" i="1" a="1"/>
  <c r="U221" i="1"/>
  <c r="V221" i="1" a="1"/>
  <c r="V221" i="1"/>
  <c r="W221" i="1" a="1"/>
  <c r="W221" i="1" s="1"/>
  <c r="X221" i="1" a="1"/>
  <c r="X221" i="1"/>
  <c r="Y221" i="1" a="1"/>
  <c r="Y221" i="1"/>
  <c r="Z221" i="1" a="1"/>
  <c r="Z221" i="1" s="1"/>
  <c r="L222" i="1"/>
  <c r="M222" i="1"/>
  <c r="N222" i="1"/>
  <c r="O222" i="1" a="1"/>
  <c r="O222" i="1"/>
  <c r="P222" i="1" a="1"/>
  <c r="P222" i="1" s="1"/>
  <c r="Q222" i="1" a="1"/>
  <c r="Q222" i="1"/>
  <c r="R222" i="1" a="1"/>
  <c r="R222" i="1"/>
  <c r="S222" i="1" a="1"/>
  <c r="S222" i="1"/>
  <c r="T222" i="1" a="1"/>
  <c r="T222" i="1" s="1"/>
  <c r="U222" i="1" a="1"/>
  <c r="U222" i="1"/>
  <c r="V222" i="1" a="1"/>
  <c r="V222" i="1"/>
  <c r="W222" i="1" a="1"/>
  <c r="W222" i="1" s="1"/>
  <c r="X222" i="1" a="1"/>
  <c r="X222" i="1"/>
  <c r="Y222" i="1" a="1"/>
  <c r="Y222" i="1"/>
  <c r="Z222" i="1" a="1"/>
  <c r="Z222" i="1" s="1"/>
  <c r="L223" i="1"/>
  <c r="M223" i="1"/>
  <c r="N223" i="1"/>
  <c r="O223" i="1" a="1"/>
  <c r="O223" i="1"/>
  <c r="P223" i="1" a="1"/>
  <c r="P223" i="1"/>
  <c r="Q223" i="1" a="1"/>
  <c r="Q223" i="1" s="1"/>
  <c r="R223" i="1" a="1"/>
  <c r="R223" i="1" s="1"/>
  <c r="S223" i="1" a="1"/>
  <c r="S223" i="1"/>
  <c r="T223" i="1" a="1"/>
  <c r="T223" i="1" s="1"/>
  <c r="U223" i="1" a="1"/>
  <c r="U223" i="1"/>
  <c r="V223" i="1" a="1"/>
  <c r="V223" i="1" s="1"/>
  <c r="W223" i="1" a="1"/>
  <c r="W223" i="1"/>
  <c r="X223" i="1" a="1"/>
  <c r="X223" i="1"/>
  <c r="Y223" i="1" a="1"/>
  <c r="Y223" i="1"/>
  <c r="Z223" i="1" a="1"/>
  <c r="Z223" i="1" s="1"/>
  <c r="L224" i="1"/>
  <c r="M224" i="1"/>
  <c r="N224" i="1"/>
  <c r="O224" i="1" a="1"/>
  <c r="O224" i="1"/>
  <c r="P224" i="1" a="1"/>
  <c r="P224" i="1" s="1"/>
  <c r="Q224" i="1" a="1"/>
  <c r="Q224" i="1" s="1"/>
  <c r="R224" i="1" a="1"/>
  <c r="R224" i="1"/>
  <c r="S224" i="1" a="1"/>
  <c r="S224" i="1" s="1"/>
  <c r="T224" i="1" a="1"/>
  <c r="T224" i="1"/>
  <c r="U224" i="1" a="1"/>
  <c r="U224" i="1"/>
  <c r="V224" i="1" a="1"/>
  <c r="V224" i="1"/>
  <c r="W224" i="1" a="1"/>
  <c r="W224" i="1"/>
  <c r="X224" i="1" a="1"/>
  <c r="X224" i="1" s="1"/>
  <c r="Y224" i="1" a="1"/>
  <c r="Y224" i="1"/>
  <c r="Z224" i="1" a="1"/>
  <c r="Z224" i="1" s="1"/>
  <c r="L225" i="1"/>
  <c r="M225" i="1"/>
  <c r="N225" i="1"/>
  <c r="O225" i="1" a="1"/>
  <c r="O225" i="1" s="1"/>
  <c r="P225" i="1" a="1"/>
  <c r="P225" i="1"/>
  <c r="Q225" i="1" a="1"/>
  <c r="Q225" i="1"/>
  <c r="R225" i="1" a="1"/>
  <c r="R225" i="1"/>
  <c r="S225" i="1" a="1"/>
  <c r="S225" i="1"/>
  <c r="T225" i="1" a="1"/>
  <c r="T225" i="1"/>
  <c r="U225" i="1" a="1"/>
  <c r="U225" i="1" s="1"/>
  <c r="V225" i="1" a="1"/>
  <c r="V225" i="1"/>
  <c r="W225" i="1" a="1"/>
  <c r="W225" i="1"/>
  <c r="X225" i="1" a="1"/>
  <c r="X225" i="1"/>
  <c r="Y225" i="1" a="1"/>
  <c r="Y225" i="1" s="1"/>
  <c r="Z225" i="1" a="1"/>
  <c r="Z225" i="1"/>
  <c r="L226" i="1"/>
  <c r="M226" i="1"/>
  <c r="N226" i="1"/>
  <c r="O226" i="1" a="1"/>
  <c r="O226" i="1"/>
  <c r="P226" i="1" a="1"/>
  <c r="P226" i="1"/>
  <c r="Q226" i="1" a="1"/>
  <c r="Q226" i="1"/>
  <c r="R226" i="1" a="1"/>
  <c r="R226" i="1" s="1"/>
  <c r="S226" i="1" a="1"/>
  <c r="S226" i="1"/>
  <c r="T226" i="1" a="1"/>
  <c r="T226" i="1" s="1"/>
  <c r="U226" i="1" a="1"/>
  <c r="U226" i="1" s="1"/>
  <c r="V226" i="1" a="1"/>
  <c r="V226" i="1" s="1"/>
  <c r="W226" i="1" a="1"/>
  <c r="W226" i="1"/>
  <c r="X226" i="1" a="1"/>
  <c r="X226" i="1"/>
  <c r="Y226" i="1" a="1"/>
  <c r="Y226" i="1" s="1"/>
  <c r="Z226" i="1" a="1"/>
  <c r="Z226" i="1"/>
  <c r="L227" i="1"/>
  <c r="M227" i="1"/>
  <c r="N227" i="1"/>
  <c r="O227" i="1" a="1"/>
  <c r="O227" i="1" s="1"/>
  <c r="P227" i="1" a="1"/>
  <c r="P227" i="1"/>
  <c r="Q227" i="1" a="1"/>
  <c r="Q227" i="1"/>
  <c r="R227" i="1" a="1"/>
  <c r="R227" i="1" s="1"/>
  <c r="S227" i="1" a="1"/>
  <c r="S227" i="1"/>
  <c r="T227" i="1" a="1"/>
  <c r="T227" i="1"/>
  <c r="U227" i="1" a="1"/>
  <c r="U227" i="1" s="1"/>
  <c r="V227" i="1" a="1"/>
  <c r="V227" i="1"/>
  <c r="W227" i="1" a="1"/>
  <c r="W227" i="1" s="1"/>
  <c r="X227" i="1" a="1"/>
  <c r="X227" i="1"/>
  <c r="Y227" i="1" a="1"/>
  <c r="Y227" i="1"/>
  <c r="Z227" i="1" a="1"/>
  <c r="Z227" i="1" s="1"/>
  <c r="L228" i="1"/>
  <c r="M228" i="1"/>
  <c r="N228" i="1"/>
  <c r="O228" i="1" a="1"/>
  <c r="O228" i="1" s="1"/>
  <c r="P228" i="1" a="1"/>
  <c r="P228" i="1" s="1"/>
  <c r="Q228" i="1" a="1"/>
  <c r="Q228" i="1"/>
  <c r="R228" i="1" a="1"/>
  <c r="R228" i="1"/>
  <c r="S228" i="1" a="1"/>
  <c r="S228" i="1" s="1"/>
  <c r="T228" i="1" a="1"/>
  <c r="T228" i="1"/>
  <c r="U228" i="1" a="1"/>
  <c r="U228" i="1"/>
  <c r="V228" i="1" a="1"/>
  <c r="V228" i="1"/>
  <c r="W228" i="1" a="1"/>
  <c r="W228" i="1" s="1"/>
  <c r="X228" i="1" a="1"/>
  <c r="X228" i="1"/>
  <c r="Y228" i="1" a="1"/>
  <c r="Y228" i="1" s="1"/>
  <c r="Z228" i="1" a="1"/>
  <c r="Z228" i="1" s="1"/>
  <c r="L229" i="1"/>
  <c r="M229" i="1"/>
  <c r="N229" i="1"/>
  <c r="O229" i="1" a="1"/>
  <c r="O229" i="1"/>
  <c r="P229" i="1" a="1"/>
  <c r="P229" i="1"/>
  <c r="Q229" i="1" a="1"/>
  <c r="Q229" i="1" s="1"/>
  <c r="R229" i="1" a="1"/>
  <c r="R229" i="1"/>
  <c r="S229" i="1" a="1"/>
  <c r="S229" i="1"/>
  <c r="T229" i="1" a="1"/>
  <c r="T229" i="1" s="1"/>
  <c r="U229" i="1" a="1"/>
  <c r="U229" i="1" s="1"/>
  <c r="V229" i="1" a="1"/>
  <c r="V229" i="1"/>
  <c r="W229" i="1" a="1"/>
  <c r="W229" i="1"/>
  <c r="X229" i="1" a="1"/>
  <c r="X229" i="1"/>
  <c r="Y229" i="1" a="1"/>
  <c r="Y229" i="1"/>
  <c r="Z229" i="1" a="1"/>
  <c r="Z229" i="1"/>
  <c r="L230" i="1"/>
  <c r="M230" i="1"/>
  <c r="N230" i="1"/>
  <c r="O230" i="1" a="1"/>
  <c r="O230" i="1"/>
  <c r="P230" i="1" a="1"/>
  <c r="P230" i="1"/>
  <c r="Q230" i="1" a="1"/>
  <c r="Q230" i="1" s="1"/>
  <c r="R230" i="1" a="1"/>
  <c r="R230" i="1" s="1"/>
  <c r="S230" i="1" a="1"/>
  <c r="S230" i="1"/>
  <c r="T230" i="1" a="1"/>
  <c r="T230" i="1"/>
  <c r="U230" i="1" a="1"/>
  <c r="U230" i="1"/>
  <c r="V230" i="1" a="1"/>
  <c r="V230" i="1" s="1"/>
  <c r="W230" i="1" a="1"/>
  <c r="W230" i="1"/>
  <c r="X230" i="1" a="1"/>
  <c r="X230" i="1"/>
  <c r="Y230" i="1" a="1"/>
  <c r="Y230" i="1"/>
  <c r="Z230" i="1" a="1"/>
  <c r="Z230" i="1" s="1"/>
  <c r="L231" i="1"/>
  <c r="M231" i="1"/>
  <c r="N231" i="1"/>
  <c r="O231" i="1" a="1"/>
  <c r="O231" i="1"/>
  <c r="P231" i="1" a="1"/>
  <c r="P231" i="1" s="1"/>
  <c r="Q231" i="1" a="1"/>
  <c r="Q231" i="1" s="1"/>
  <c r="R231" i="1" a="1"/>
  <c r="R231" i="1" s="1"/>
  <c r="S231" i="1" a="1"/>
  <c r="S231" i="1" s="1"/>
  <c r="T231" i="1" a="1"/>
  <c r="T231" i="1"/>
  <c r="U231" i="1" a="1"/>
  <c r="U231" i="1"/>
  <c r="V231" i="1" a="1"/>
  <c r="V231" i="1"/>
  <c r="W231" i="1" a="1"/>
  <c r="W231" i="1"/>
  <c r="X231" i="1" a="1"/>
  <c r="X231" i="1" s="1"/>
  <c r="Y231" i="1" a="1"/>
  <c r="Y231" i="1"/>
  <c r="Z231" i="1" a="1"/>
  <c r="Z231" i="1"/>
  <c r="L232" i="1"/>
  <c r="M232" i="1"/>
  <c r="N232" i="1"/>
  <c r="O232" i="1" a="1"/>
  <c r="O232" i="1" s="1"/>
  <c r="P232" i="1" a="1"/>
  <c r="P232" i="1" s="1"/>
  <c r="Q232" i="1" a="1"/>
  <c r="Q232" i="1"/>
  <c r="R232" i="1" a="1"/>
  <c r="R232" i="1"/>
  <c r="S232" i="1" a="1"/>
  <c r="S232" i="1"/>
  <c r="T232" i="1" a="1"/>
  <c r="T232" i="1"/>
  <c r="U232" i="1" a="1"/>
  <c r="U232" i="1" s="1"/>
  <c r="V232" i="1" a="1"/>
  <c r="V232" i="1"/>
  <c r="W232" i="1" a="1"/>
  <c r="W232" i="1"/>
  <c r="X232" i="1" a="1"/>
  <c r="X232" i="1"/>
  <c r="Y232" i="1" a="1"/>
  <c r="Y232" i="1"/>
  <c r="Z232" i="1" a="1"/>
  <c r="Z232" i="1"/>
  <c r="L233" i="1"/>
  <c r="M233" i="1"/>
  <c r="N233" i="1"/>
  <c r="O233" i="1" a="1"/>
  <c r="O233" i="1"/>
  <c r="P233" i="1" a="1"/>
  <c r="P233" i="1"/>
  <c r="Q233" i="1" a="1"/>
  <c r="Q233" i="1" s="1"/>
  <c r="R233" i="1" a="1"/>
  <c r="R233" i="1"/>
  <c r="S233" i="1" a="1"/>
  <c r="S233" i="1"/>
  <c r="T233" i="1" a="1"/>
  <c r="T233" i="1"/>
  <c r="U233" i="1" a="1"/>
  <c r="U233" i="1"/>
  <c r="V233" i="1" a="1"/>
  <c r="V233" i="1"/>
  <c r="W233" i="1" a="1"/>
  <c r="W233" i="1"/>
  <c r="X233" i="1" a="1"/>
  <c r="X233" i="1"/>
  <c r="Y233" i="1" a="1"/>
  <c r="Y233" i="1"/>
  <c r="Z233" i="1" a="1"/>
  <c r="Z233" i="1"/>
  <c r="L234" i="1"/>
  <c r="M234" i="1"/>
  <c r="N234" i="1"/>
  <c r="O234" i="1" a="1"/>
  <c r="O234" i="1" s="1"/>
  <c r="P234" i="1" a="1"/>
  <c r="P234" i="1"/>
  <c r="Q234" i="1" a="1"/>
  <c r="Q234" i="1"/>
  <c r="R234" i="1" a="1"/>
  <c r="R234" i="1" s="1"/>
  <c r="S234" i="1" a="1"/>
  <c r="S234" i="1"/>
  <c r="T234" i="1" a="1"/>
  <c r="T234" i="1" s="1"/>
  <c r="U234" i="1" a="1"/>
  <c r="U234" i="1" s="1"/>
  <c r="V234" i="1" a="1"/>
  <c r="V234" i="1"/>
  <c r="W234" i="1" a="1"/>
  <c r="W234" i="1"/>
  <c r="X234" i="1" a="1"/>
  <c r="X234" i="1" s="1"/>
  <c r="Y234" i="1" a="1"/>
  <c r="Y234" i="1" s="1"/>
  <c r="Z234" i="1" a="1"/>
  <c r="Z234" i="1"/>
  <c r="L235" i="1"/>
  <c r="M235" i="1"/>
  <c r="N235" i="1"/>
  <c r="O235" i="1" a="1"/>
  <c r="O235" i="1" s="1"/>
  <c r="P235" i="1" a="1"/>
  <c r="P235" i="1" s="1"/>
  <c r="Q235" i="1" a="1"/>
  <c r="Q235" i="1"/>
  <c r="R235" i="1" a="1"/>
  <c r="R235" i="1" s="1"/>
  <c r="S235" i="1" a="1"/>
  <c r="S235" i="1" s="1"/>
  <c r="T235" i="1" a="1"/>
  <c r="T235" i="1" s="1"/>
  <c r="U235" i="1" a="1"/>
  <c r="U235" i="1"/>
  <c r="V235" i="1" a="1"/>
  <c r="V235" i="1" s="1"/>
  <c r="W235" i="1" a="1"/>
  <c r="W235" i="1"/>
  <c r="X235" i="1" a="1"/>
  <c r="X235" i="1"/>
  <c r="Y235" i="1" a="1"/>
  <c r="Y235" i="1"/>
  <c r="Z235" i="1" a="1"/>
  <c r="Z235" i="1"/>
  <c r="L236" i="1"/>
  <c r="M236" i="1"/>
  <c r="N236" i="1"/>
  <c r="O236" i="1" a="1"/>
  <c r="O236" i="1"/>
  <c r="P236" i="1" a="1"/>
  <c r="P236" i="1"/>
  <c r="Q236" i="1" a="1"/>
  <c r="Q236" i="1" s="1"/>
  <c r="R236" i="1" a="1"/>
  <c r="R236" i="1"/>
  <c r="S236" i="1" a="1"/>
  <c r="S236" i="1" s="1"/>
  <c r="T236" i="1" a="1"/>
  <c r="T236" i="1"/>
  <c r="U236" i="1" a="1"/>
  <c r="U236" i="1"/>
  <c r="V236" i="1" a="1"/>
  <c r="V236" i="1"/>
  <c r="W236" i="1" a="1"/>
  <c r="W236" i="1"/>
  <c r="X236" i="1" a="1"/>
  <c r="X236" i="1" s="1"/>
  <c r="Y236" i="1" a="1"/>
  <c r="Y236" i="1"/>
  <c r="Z236" i="1" a="1"/>
  <c r="Z236" i="1"/>
  <c r="L237" i="1"/>
  <c r="M237" i="1"/>
  <c r="N237" i="1"/>
  <c r="O237" i="1" a="1"/>
  <c r="O237" i="1"/>
  <c r="P237" i="1" a="1"/>
  <c r="P237" i="1" s="1"/>
  <c r="Q237" i="1" a="1"/>
  <c r="Q237" i="1" s="1"/>
  <c r="R237" i="1" a="1"/>
  <c r="R237" i="1"/>
  <c r="S237" i="1" a="1"/>
  <c r="S237" i="1" s="1"/>
  <c r="T237" i="1" a="1"/>
  <c r="T237" i="1"/>
  <c r="U237" i="1" a="1"/>
  <c r="U237" i="1"/>
  <c r="V237" i="1" a="1"/>
  <c r="V237" i="1"/>
  <c r="W237" i="1" a="1"/>
  <c r="W237" i="1" s="1"/>
  <c r="X237" i="1" a="1"/>
  <c r="X237" i="1"/>
  <c r="Y237" i="1" a="1"/>
  <c r="Y237" i="1"/>
  <c r="Z237" i="1" a="1"/>
  <c r="Z237" i="1" s="1"/>
  <c r="L238" i="1"/>
  <c r="M238" i="1"/>
  <c r="N238" i="1"/>
  <c r="O238" i="1" a="1"/>
  <c r="O238" i="1" s="1"/>
  <c r="P238" i="1" a="1"/>
  <c r="P238" i="1" s="1"/>
  <c r="Q238" i="1" a="1"/>
  <c r="Q238" i="1"/>
  <c r="R238" i="1" a="1"/>
  <c r="R238" i="1"/>
  <c r="S238" i="1" a="1"/>
  <c r="S238" i="1"/>
  <c r="T238" i="1" a="1"/>
  <c r="T238" i="1" s="1"/>
  <c r="U238" i="1" a="1"/>
  <c r="U238" i="1"/>
  <c r="V238" i="1" a="1"/>
  <c r="V238" i="1"/>
  <c r="W238" i="1" a="1"/>
  <c r="W238" i="1" s="1"/>
  <c r="X238" i="1" a="1"/>
  <c r="X238" i="1"/>
  <c r="Y238" i="1" a="1"/>
  <c r="Y238" i="1"/>
  <c r="Z238" i="1" a="1"/>
  <c r="Z238" i="1"/>
  <c r="L239" i="1"/>
  <c r="M239" i="1"/>
  <c r="N239" i="1"/>
  <c r="O239" i="1" a="1"/>
  <c r="O239" i="1"/>
  <c r="P239" i="1" a="1"/>
  <c r="P239" i="1" s="1"/>
  <c r="Q239" i="1" a="1"/>
  <c r="Q239" i="1"/>
  <c r="R239" i="1" a="1"/>
  <c r="R239" i="1"/>
  <c r="S239" i="1" a="1"/>
  <c r="S239" i="1" s="1"/>
  <c r="T239" i="1" a="1"/>
  <c r="T239" i="1" s="1"/>
  <c r="U239" i="1" a="1"/>
  <c r="U239" i="1"/>
  <c r="V239" i="1" a="1"/>
  <c r="V239" i="1"/>
  <c r="W239" i="1" a="1"/>
  <c r="W239" i="1"/>
  <c r="X239" i="1" a="1"/>
  <c r="X239" i="1"/>
  <c r="Y239" i="1" a="1"/>
  <c r="Y239" i="1"/>
  <c r="Z239" i="1" a="1"/>
  <c r="Z239" i="1" s="1"/>
  <c r="L240" i="1"/>
  <c r="M240" i="1"/>
  <c r="N240" i="1"/>
  <c r="O240" i="1" a="1"/>
  <c r="O240" i="1" s="1"/>
  <c r="P240" i="1" a="1"/>
  <c r="P240" i="1"/>
  <c r="Q240" i="1" a="1"/>
  <c r="Q240" i="1" s="1"/>
  <c r="R240" i="1" a="1"/>
  <c r="R240" i="1"/>
  <c r="S240" i="1" a="1"/>
  <c r="S240" i="1" s="1"/>
  <c r="T240" i="1" a="1"/>
  <c r="T240" i="1"/>
  <c r="U240" i="1" a="1"/>
  <c r="U240" i="1"/>
  <c r="V240" i="1" a="1"/>
  <c r="V240" i="1"/>
  <c r="W240" i="1" a="1"/>
  <c r="W240" i="1" s="1"/>
  <c r="X240" i="1" a="1"/>
  <c r="X240" i="1"/>
  <c r="Y240" i="1" a="1"/>
  <c r="Y240" i="1"/>
  <c r="Z240" i="1" a="1"/>
  <c r="Z240" i="1"/>
  <c r="L241" i="1"/>
  <c r="M241" i="1"/>
  <c r="N241" i="1"/>
  <c r="O241" i="1" a="1"/>
  <c r="O241" i="1"/>
  <c r="P241" i="1" a="1"/>
  <c r="P241" i="1" s="1"/>
  <c r="Q241" i="1" a="1"/>
  <c r="Q241" i="1" s="1"/>
  <c r="R241" i="1" a="1"/>
  <c r="R241" i="1"/>
  <c r="S241" i="1" a="1"/>
  <c r="S241" i="1" s="1"/>
  <c r="T241" i="1" a="1"/>
  <c r="T241" i="1"/>
  <c r="U241" i="1" a="1"/>
  <c r="U241" i="1" s="1"/>
  <c r="V241" i="1" a="1"/>
  <c r="V241" i="1"/>
  <c r="W241" i="1" a="1"/>
  <c r="W241" i="1"/>
  <c r="X241" i="1" a="1"/>
  <c r="X241" i="1" s="1"/>
  <c r="Y241" i="1" a="1"/>
  <c r="Y241" i="1" s="1"/>
  <c r="Z241" i="1" a="1"/>
  <c r="Z241" i="1" s="1"/>
  <c r="L242" i="1"/>
  <c r="M242" i="1"/>
  <c r="N242" i="1"/>
  <c r="O242" i="1" a="1"/>
  <c r="O242" i="1"/>
  <c r="P242" i="1" a="1"/>
  <c r="P242" i="1" s="1"/>
  <c r="Q242" i="1" a="1"/>
  <c r="Q242" i="1"/>
  <c r="R242" i="1" a="1"/>
  <c r="R242" i="1"/>
  <c r="S242" i="1" a="1"/>
  <c r="S242" i="1"/>
  <c r="T242" i="1" a="1"/>
  <c r="T242" i="1"/>
  <c r="U242" i="1" a="1"/>
  <c r="U242" i="1"/>
  <c r="V242" i="1" a="1"/>
  <c r="V242" i="1" s="1"/>
  <c r="W242" i="1" a="1"/>
  <c r="W242" i="1"/>
  <c r="X242" i="1" a="1"/>
  <c r="X242" i="1"/>
  <c r="Y242" i="1" a="1"/>
  <c r="Y242" i="1" s="1"/>
  <c r="Z242" i="1" a="1"/>
  <c r="Z242" i="1" s="1"/>
  <c r="L243" i="1"/>
  <c r="M243" i="1"/>
  <c r="N243" i="1"/>
  <c r="O243" i="1" a="1"/>
  <c r="O243" i="1"/>
  <c r="P243" i="1" a="1"/>
  <c r="P243" i="1"/>
  <c r="Q243" i="1" a="1"/>
  <c r="Q243" i="1"/>
  <c r="R243" i="1" a="1"/>
  <c r="R243" i="1"/>
  <c r="S243" i="1" a="1"/>
  <c r="S243" i="1" s="1"/>
  <c r="T243" i="1" a="1"/>
  <c r="T243" i="1"/>
  <c r="U243" i="1" a="1"/>
  <c r="U243" i="1"/>
  <c r="V243" i="1" a="1"/>
  <c r="V243" i="1" s="1"/>
  <c r="W243" i="1" a="1"/>
  <c r="W243" i="1"/>
  <c r="X243" i="1" a="1"/>
  <c r="X243" i="1"/>
  <c r="Y243" i="1" a="1"/>
  <c r="Y243" i="1" s="1"/>
  <c r="Z243" i="1" a="1"/>
  <c r="Z243" i="1"/>
  <c r="L244" i="1"/>
  <c r="M244" i="1"/>
  <c r="N244" i="1"/>
  <c r="O244" i="1" a="1"/>
  <c r="O244" i="1" s="1"/>
  <c r="P244" i="1" a="1"/>
  <c r="P244" i="1" s="1"/>
  <c r="Q244" i="1" a="1"/>
  <c r="Q244" i="1"/>
  <c r="R244" i="1" a="1"/>
  <c r="R244" i="1" s="1"/>
  <c r="S244" i="1" a="1"/>
  <c r="S244" i="1" s="1"/>
  <c r="T244" i="1" a="1"/>
  <c r="T244" i="1"/>
  <c r="U244" i="1" a="1"/>
  <c r="U244" i="1"/>
  <c r="V244" i="1" a="1"/>
  <c r="V244" i="1"/>
  <c r="W244" i="1" a="1"/>
  <c r="W244" i="1" s="1"/>
  <c r="X244" i="1" a="1"/>
  <c r="X244" i="1"/>
  <c r="Y244" i="1" a="1"/>
  <c r="Y244" i="1"/>
  <c r="Z244" i="1" a="1"/>
  <c r="Z244" i="1" s="1"/>
  <c r="L245" i="1"/>
  <c r="M245" i="1"/>
  <c r="N245" i="1"/>
  <c r="O245" i="1" a="1"/>
  <c r="O245" i="1" s="1"/>
  <c r="P245" i="1" a="1"/>
  <c r="P245" i="1"/>
  <c r="Q245" i="1" a="1"/>
  <c r="Q245" i="1"/>
  <c r="R245" i="1" a="1"/>
  <c r="R245" i="1" s="1"/>
  <c r="S245" i="1" a="1"/>
  <c r="S245" i="1"/>
  <c r="T245" i="1" a="1"/>
  <c r="T245" i="1"/>
  <c r="U245" i="1" a="1"/>
  <c r="U245" i="1" s="1"/>
  <c r="V245" i="1" a="1"/>
  <c r="V245" i="1"/>
  <c r="W245" i="1" a="1"/>
  <c r="W245" i="1" s="1"/>
  <c r="X245" i="1" a="1"/>
  <c r="X245" i="1"/>
  <c r="Y245" i="1" a="1"/>
  <c r="Y245" i="1" s="1"/>
  <c r="Z245" i="1" a="1"/>
  <c r="Z245" i="1"/>
  <c r="L246" i="1"/>
  <c r="M246" i="1"/>
  <c r="N246" i="1"/>
  <c r="O246" i="1" a="1"/>
  <c r="O246" i="1"/>
  <c r="P246" i="1" a="1"/>
  <c r="P246" i="1"/>
  <c r="Q246" i="1" a="1"/>
  <c r="Q246" i="1"/>
  <c r="R246" i="1" a="1"/>
  <c r="R246" i="1"/>
  <c r="S246" i="1" a="1"/>
  <c r="S246" i="1"/>
  <c r="T246" i="1" a="1"/>
  <c r="T246" i="1" s="1"/>
  <c r="U246" i="1" a="1"/>
  <c r="U246" i="1"/>
  <c r="V246" i="1" a="1"/>
  <c r="V246" i="1" s="1"/>
  <c r="W246" i="1" a="1"/>
  <c r="W246" i="1" s="1"/>
  <c r="X246" i="1" a="1"/>
  <c r="X246" i="1" s="1"/>
  <c r="Y246" i="1" a="1"/>
  <c r="Y246" i="1"/>
  <c r="Z246" i="1" a="1"/>
  <c r="Z246" i="1" s="1"/>
  <c r="L247" i="1"/>
  <c r="M247" i="1"/>
  <c r="N247" i="1"/>
  <c r="O247" i="1" a="1"/>
  <c r="O247" i="1"/>
  <c r="P247" i="1" a="1"/>
  <c r="P247" i="1"/>
  <c r="Q247" i="1" a="1"/>
  <c r="Q247" i="1" s="1"/>
  <c r="R247" i="1" a="1"/>
  <c r="R247" i="1" s="1"/>
  <c r="S247" i="1" a="1"/>
  <c r="S247" i="1"/>
  <c r="T247" i="1" a="1"/>
  <c r="T247" i="1"/>
  <c r="U247" i="1" a="1"/>
  <c r="U247" i="1" s="1"/>
  <c r="V247" i="1" a="1"/>
  <c r="V247" i="1" s="1"/>
  <c r="W247" i="1" a="1"/>
  <c r="W247" i="1"/>
  <c r="X247" i="1" a="1"/>
  <c r="X247" i="1" s="1"/>
  <c r="Y247" i="1" a="1"/>
  <c r="Y247" i="1" s="1"/>
  <c r="Z247" i="1" a="1"/>
  <c r="Z247" i="1"/>
  <c r="L248" i="1"/>
  <c r="M248" i="1"/>
  <c r="N248" i="1"/>
  <c r="O248" i="1" a="1"/>
  <c r="O248" i="1" s="1"/>
  <c r="P248" i="1" a="1"/>
  <c r="P248" i="1"/>
  <c r="Q248" i="1" a="1"/>
  <c r="Q248" i="1"/>
  <c r="R248" i="1" a="1"/>
  <c r="R248" i="1" s="1"/>
  <c r="S248" i="1" a="1"/>
  <c r="S248" i="1"/>
  <c r="T248" i="1" a="1"/>
  <c r="T248" i="1"/>
  <c r="U248" i="1" a="1"/>
  <c r="U248" i="1"/>
  <c r="V248" i="1" a="1"/>
  <c r="V248" i="1"/>
  <c r="W248" i="1" a="1"/>
  <c r="W248" i="1"/>
  <c r="X248" i="1" a="1"/>
  <c r="X248" i="1" s="1"/>
  <c r="Y248" i="1" a="1"/>
  <c r="Y248" i="1" s="1"/>
  <c r="Z248" i="1" a="1"/>
  <c r="Z248" i="1"/>
  <c r="L249" i="1"/>
  <c r="M249" i="1"/>
  <c r="N249" i="1"/>
  <c r="O249" i="1" a="1"/>
  <c r="O249" i="1" s="1"/>
  <c r="P249" i="1" a="1"/>
  <c r="P249" i="1"/>
  <c r="Q249" i="1" a="1"/>
  <c r="Q249" i="1"/>
  <c r="R249" i="1" a="1"/>
  <c r="R249" i="1"/>
  <c r="S249" i="1" a="1"/>
  <c r="S249" i="1" s="1"/>
  <c r="T249" i="1" a="1"/>
  <c r="T249" i="1" s="1"/>
  <c r="U249" i="1" a="1"/>
  <c r="U249" i="1" s="1"/>
  <c r="V249" i="1" a="1"/>
  <c r="V249" i="1"/>
  <c r="W249" i="1" a="1"/>
  <c r="W249" i="1"/>
  <c r="X249" i="1" a="1"/>
  <c r="X249" i="1"/>
  <c r="Y249" i="1" a="1"/>
  <c r="Y249" i="1"/>
  <c r="Z249" i="1" a="1"/>
  <c r="Z249" i="1"/>
  <c r="L250" i="1"/>
  <c r="M250" i="1"/>
  <c r="N250" i="1"/>
  <c r="O250" i="1" a="1"/>
  <c r="O250" i="1"/>
  <c r="P250" i="1" a="1"/>
  <c r="P250" i="1" s="1"/>
  <c r="Q250" i="1" a="1"/>
  <c r="Q250" i="1" s="1"/>
  <c r="R250" i="1" a="1"/>
  <c r="R250" i="1" s="1"/>
  <c r="S250" i="1" a="1"/>
  <c r="S250" i="1" s="1"/>
  <c r="T250" i="1" a="1"/>
  <c r="T250" i="1"/>
  <c r="U250" i="1" a="1"/>
  <c r="U250" i="1"/>
  <c r="V250" i="1" a="1"/>
  <c r="V250" i="1"/>
  <c r="W250" i="1" a="1"/>
  <c r="W250" i="1"/>
  <c r="X250" i="1" a="1"/>
  <c r="X250" i="1"/>
  <c r="Y250" i="1" a="1"/>
  <c r="Y250" i="1" s="1"/>
  <c r="Z250" i="1" a="1"/>
  <c r="Z250" i="1"/>
  <c r="L251" i="1"/>
  <c r="M251" i="1"/>
  <c r="N251" i="1"/>
  <c r="O251" i="1" a="1"/>
  <c r="O251" i="1"/>
  <c r="P251" i="1" a="1"/>
  <c r="P251" i="1" s="1"/>
  <c r="Q251" i="1" a="1"/>
  <c r="Q251" i="1" s="1"/>
  <c r="R251" i="1" a="1"/>
  <c r="R251" i="1"/>
  <c r="S251" i="1" a="1"/>
  <c r="S251" i="1" s="1"/>
  <c r="T251" i="1" a="1"/>
  <c r="T251" i="1"/>
  <c r="U251" i="1" a="1"/>
  <c r="U251" i="1"/>
  <c r="V251" i="1" a="1"/>
  <c r="V251" i="1"/>
  <c r="W251" i="1" a="1"/>
  <c r="W251" i="1" s="1"/>
  <c r="X251" i="1" a="1"/>
  <c r="X251" i="1" s="1"/>
  <c r="Y251" i="1" a="1"/>
  <c r="Y251" i="1"/>
  <c r="Z251" i="1" a="1"/>
  <c r="Z251" i="1" s="1"/>
  <c r="L252" i="1"/>
  <c r="M252" i="1"/>
  <c r="N252" i="1"/>
  <c r="O252" i="1" a="1"/>
  <c r="O252" i="1" s="1"/>
  <c r="P252" i="1" a="1"/>
  <c r="P252" i="1" s="1"/>
  <c r="Q252" i="1" a="1"/>
  <c r="Q252" i="1" s="1"/>
  <c r="R252" i="1" a="1"/>
  <c r="R252" i="1"/>
  <c r="S252" i="1" a="1"/>
  <c r="S252" i="1"/>
  <c r="T252" i="1" a="1"/>
  <c r="T252" i="1"/>
  <c r="U252" i="1" a="1"/>
  <c r="U252" i="1" s="1"/>
  <c r="V252" i="1" a="1"/>
  <c r="V252" i="1"/>
  <c r="W252" i="1" a="1"/>
  <c r="W252" i="1" s="1"/>
  <c r="X252" i="1" a="1"/>
  <c r="X252" i="1"/>
  <c r="Y252" i="1" a="1"/>
  <c r="Y252" i="1"/>
  <c r="Z252" i="1" a="1"/>
  <c r="Z252" i="1"/>
  <c r="L253" i="1"/>
  <c r="M253" i="1"/>
  <c r="N253" i="1"/>
  <c r="O253" i="1" a="1"/>
  <c r="O253" i="1"/>
  <c r="P253" i="1" a="1"/>
  <c r="P253" i="1"/>
  <c r="Q253" i="1" a="1"/>
  <c r="Q253" i="1" s="1"/>
  <c r="R253" i="1" a="1"/>
  <c r="R253" i="1"/>
  <c r="S253" i="1" a="1"/>
  <c r="S253" i="1"/>
  <c r="T253" i="1" a="1"/>
  <c r="T253" i="1" s="1"/>
  <c r="U253" i="1" a="1"/>
  <c r="U253" i="1"/>
  <c r="V253" i="1" a="1"/>
  <c r="V253" i="1" s="1"/>
  <c r="W253" i="1" a="1"/>
  <c r="W253" i="1"/>
  <c r="X253" i="1" a="1"/>
  <c r="X253" i="1"/>
  <c r="Y253" i="1" a="1"/>
  <c r="Y253" i="1"/>
  <c r="Z253" i="1" a="1"/>
  <c r="Z253" i="1" s="1"/>
  <c r="L254" i="1"/>
  <c r="M254" i="1"/>
  <c r="N254" i="1"/>
  <c r="O254" i="1" a="1"/>
  <c r="O254" i="1"/>
  <c r="P254" i="1" a="1"/>
  <c r="P254" i="1"/>
  <c r="Q254" i="1" a="1"/>
  <c r="Q254" i="1" s="1"/>
  <c r="R254" i="1" a="1"/>
  <c r="R254" i="1" s="1"/>
  <c r="S254" i="1" a="1"/>
  <c r="S254" i="1" s="1"/>
  <c r="T254" i="1" a="1"/>
  <c r="T254" i="1" s="1"/>
  <c r="U254" i="1" a="1"/>
  <c r="U254" i="1"/>
  <c r="V254" i="1" a="1"/>
  <c r="V254" i="1"/>
  <c r="W254" i="1" a="1"/>
  <c r="W254" i="1" s="1"/>
  <c r="X254" i="1" a="1"/>
  <c r="X254" i="1" s="1"/>
  <c r="Y254" i="1" a="1"/>
  <c r="Y254" i="1" s="1"/>
  <c r="Z254" i="1" a="1"/>
  <c r="Z254" i="1"/>
  <c r="L255" i="1"/>
  <c r="M255" i="1"/>
  <c r="N255" i="1"/>
  <c r="O255" i="1" a="1"/>
  <c r="O255" i="1"/>
  <c r="P255" i="1" a="1"/>
  <c r="P255" i="1"/>
  <c r="Q255" i="1" a="1"/>
  <c r="Q255" i="1" s="1"/>
  <c r="R255" i="1" a="1"/>
  <c r="R255" i="1"/>
  <c r="S255" i="1" a="1"/>
  <c r="S255" i="1"/>
  <c r="T255" i="1" a="1"/>
  <c r="T255" i="1" s="1"/>
  <c r="U255" i="1" a="1"/>
  <c r="U255" i="1"/>
  <c r="V255" i="1" a="1"/>
  <c r="V255" i="1"/>
  <c r="W255" i="1" a="1"/>
  <c r="W255" i="1"/>
  <c r="X255" i="1" a="1"/>
  <c r="X255" i="1" s="1"/>
  <c r="Y255" i="1" a="1"/>
  <c r="Y255" i="1"/>
  <c r="Z255" i="1" a="1"/>
  <c r="Z255" i="1"/>
  <c r="L256" i="1"/>
  <c r="M256" i="1"/>
  <c r="N256" i="1"/>
  <c r="O256" i="1" a="1"/>
  <c r="O256" i="1"/>
  <c r="P256" i="1" a="1"/>
  <c r="P256" i="1" s="1"/>
  <c r="Q256" i="1" a="1"/>
  <c r="Q256" i="1" s="1"/>
  <c r="R256" i="1" a="1"/>
  <c r="R256" i="1"/>
  <c r="S256" i="1" a="1"/>
  <c r="S256" i="1"/>
  <c r="T256" i="1" a="1"/>
  <c r="T256" i="1" s="1"/>
  <c r="U256" i="1" a="1"/>
  <c r="U256" i="1" s="1"/>
  <c r="V256" i="1" a="1"/>
  <c r="V256" i="1"/>
  <c r="W256" i="1" a="1"/>
  <c r="W256" i="1"/>
  <c r="X256" i="1" a="1"/>
  <c r="X256" i="1"/>
  <c r="Y256" i="1" a="1"/>
  <c r="Y256" i="1"/>
  <c r="Z256" i="1" a="1"/>
  <c r="Z256" i="1"/>
  <c r="L257" i="1"/>
  <c r="M257" i="1"/>
  <c r="N257" i="1"/>
  <c r="O257" i="1" a="1"/>
  <c r="O257" i="1"/>
  <c r="P257" i="1" a="1"/>
  <c r="P257" i="1"/>
  <c r="Q257" i="1" a="1"/>
  <c r="Q257" i="1" s="1"/>
  <c r="R257" i="1" a="1"/>
  <c r="R257" i="1" s="1"/>
  <c r="S257" i="1" a="1"/>
  <c r="S257" i="1"/>
  <c r="T257" i="1" a="1"/>
  <c r="T257" i="1"/>
  <c r="U257" i="1" a="1"/>
  <c r="U257" i="1" s="1"/>
  <c r="V257" i="1" a="1"/>
  <c r="V257" i="1" s="1"/>
  <c r="W257" i="1" a="1"/>
  <c r="W257" i="1" s="1"/>
  <c r="X257" i="1" a="1"/>
  <c r="X257" i="1"/>
  <c r="Y257" i="1" a="1"/>
  <c r="Y257" i="1"/>
  <c r="Z257" i="1" a="1"/>
  <c r="Z257" i="1"/>
  <c r="L258" i="1"/>
  <c r="M258" i="1"/>
  <c r="N258" i="1"/>
  <c r="O258" i="1" a="1"/>
  <c r="O258" i="1" s="1"/>
  <c r="P258" i="1" a="1"/>
  <c r="P258" i="1" s="1"/>
  <c r="Q258" i="1" a="1"/>
  <c r="Q258" i="1"/>
  <c r="R258" i="1" a="1"/>
  <c r="R258" i="1" s="1"/>
  <c r="S258" i="1" a="1"/>
  <c r="S258" i="1"/>
  <c r="T258" i="1" a="1"/>
  <c r="T258" i="1" s="1"/>
  <c r="U258" i="1" a="1"/>
  <c r="U258" i="1"/>
  <c r="V258" i="1" a="1"/>
  <c r="V258" i="1"/>
  <c r="W258" i="1" a="1"/>
  <c r="W258" i="1"/>
  <c r="X258" i="1" a="1"/>
  <c r="X258" i="1"/>
  <c r="Y258" i="1" a="1"/>
  <c r="Y258" i="1" s="1"/>
  <c r="Z258" i="1" a="1"/>
  <c r="Z258" i="1"/>
  <c r="L259" i="1"/>
  <c r="M259" i="1"/>
  <c r="N259" i="1"/>
  <c r="O259" i="1" a="1"/>
  <c r="O259" i="1" s="1"/>
  <c r="P259" i="1" a="1"/>
  <c r="P259" i="1" s="1"/>
  <c r="Q259" i="1" a="1"/>
  <c r="Q259" i="1"/>
  <c r="R259" i="1" a="1"/>
  <c r="R259" i="1" s="1"/>
  <c r="S259" i="1" a="1"/>
  <c r="S259" i="1" s="1"/>
  <c r="T259" i="1" a="1"/>
  <c r="T259" i="1"/>
  <c r="U259" i="1" a="1"/>
  <c r="U259" i="1"/>
  <c r="V259" i="1" a="1"/>
  <c r="V259" i="1" s="1"/>
  <c r="W259" i="1" a="1"/>
  <c r="W259" i="1"/>
  <c r="X259" i="1" a="1"/>
  <c r="X259" i="1" s="1"/>
  <c r="Y259" i="1" a="1"/>
  <c r="Y259" i="1" s="1"/>
  <c r="Z259" i="1" a="1"/>
  <c r="Z259" i="1"/>
  <c r="L260" i="1"/>
  <c r="M260" i="1"/>
  <c r="N260" i="1"/>
  <c r="O260" i="1" a="1"/>
  <c r="O260" i="1"/>
  <c r="P260" i="1" a="1"/>
  <c r="P260" i="1"/>
  <c r="Q260" i="1" a="1"/>
  <c r="Q260" i="1"/>
  <c r="R260" i="1" a="1"/>
  <c r="R260" i="1" s="1"/>
  <c r="S260" i="1" a="1"/>
  <c r="S260" i="1"/>
  <c r="T260" i="1" a="1"/>
  <c r="T260" i="1"/>
  <c r="U260" i="1" a="1"/>
  <c r="U260" i="1"/>
  <c r="V260" i="1" a="1"/>
  <c r="V260" i="1"/>
  <c r="W260" i="1" a="1"/>
  <c r="W260" i="1" s="1"/>
  <c r="X260" i="1" a="1"/>
  <c r="X260" i="1" s="1"/>
  <c r="Y260" i="1" a="1"/>
  <c r="Y260" i="1"/>
  <c r="Z260" i="1" a="1"/>
  <c r="Z260" i="1" s="1"/>
  <c r="L261" i="1"/>
  <c r="M261" i="1"/>
  <c r="N261" i="1"/>
  <c r="O261" i="1" a="1"/>
  <c r="O261" i="1" s="1"/>
  <c r="P261" i="1" a="1"/>
  <c r="P261" i="1"/>
  <c r="Q261" i="1" a="1"/>
  <c r="Q261" i="1"/>
  <c r="R261" i="1" a="1"/>
  <c r="R261" i="1"/>
  <c r="S261" i="1" a="1"/>
  <c r="S261" i="1"/>
  <c r="T261" i="1" a="1"/>
  <c r="T261" i="1"/>
  <c r="U261" i="1" a="1"/>
  <c r="U261" i="1" s="1"/>
  <c r="V261" i="1" a="1"/>
  <c r="V261" i="1"/>
  <c r="W261" i="1" a="1"/>
  <c r="W261" i="1"/>
  <c r="X261" i="1" a="1"/>
  <c r="X261" i="1"/>
  <c r="Y261" i="1" a="1"/>
  <c r="Y261" i="1" s="1"/>
  <c r="Z261" i="1" a="1"/>
  <c r="Z261" i="1"/>
  <c r="L262" i="1"/>
  <c r="M262" i="1"/>
  <c r="N262" i="1"/>
  <c r="O262" i="1" a="1"/>
  <c r="O262" i="1" s="1"/>
  <c r="P262" i="1" a="1"/>
  <c r="P262" i="1" s="1"/>
  <c r="Q262" i="1" a="1"/>
  <c r="Q262" i="1"/>
  <c r="R262" i="1" a="1"/>
  <c r="R262" i="1"/>
  <c r="S262" i="1" a="1"/>
  <c r="S262" i="1" s="1"/>
  <c r="T262" i="1" a="1"/>
  <c r="T262" i="1"/>
  <c r="U262" i="1" a="1"/>
  <c r="U262" i="1"/>
  <c r="V262" i="1" a="1"/>
  <c r="V262" i="1" s="1"/>
  <c r="W262" i="1" a="1"/>
  <c r="W262" i="1"/>
  <c r="X262" i="1" a="1"/>
  <c r="X262" i="1"/>
  <c r="Y262" i="1" a="1"/>
  <c r="Y262" i="1"/>
  <c r="Z262" i="1" a="1"/>
  <c r="Z262" i="1" s="1"/>
  <c r="L263" i="1"/>
  <c r="M263" i="1"/>
  <c r="N263" i="1"/>
  <c r="O263" i="1" a="1"/>
  <c r="O263" i="1" s="1"/>
  <c r="P263" i="1" a="1"/>
  <c r="P263" i="1"/>
  <c r="Q263" i="1" a="1"/>
  <c r="Q263" i="1"/>
  <c r="R263" i="1" a="1"/>
  <c r="R263" i="1"/>
  <c r="S263" i="1" a="1"/>
  <c r="S263" i="1" s="1"/>
  <c r="T263" i="1" a="1"/>
  <c r="T263" i="1"/>
  <c r="U263" i="1" a="1"/>
  <c r="U263" i="1"/>
  <c r="V263" i="1" a="1"/>
  <c r="V263" i="1"/>
  <c r="W263" i="1" a="1"/>
  <c r="W263" i="1"/>
  <c r="X263" i="1" a="1"/>
  <c r="X263" i="1"/>
  <c r="Y263" i="1" a="1"/>
  <c r="Y263" i="1"/>
  <c r="Z263" i="1" a="1"/>
  <c r="Z263" i="1"/>
  <c r="L264" i="1"/>
  <c r="M264" i="1"/>
  <c r="N264" i="1"/>
  <c r="O264" i="1" a="1"/>
  <c r="O264" i="1"/>
  <c r="P264" i="1" a="1"/>
  <c r="P264" i="1" s="1"/>
  <c r="Q264" i="1" a="1"/>
  <c r="Q264" i="1"/>
  <c r="R264" i="1" a="1"/>
  <c r="R264" i="1"/>
  <c r="S264" i="1" a="1"/>
  <c r="S264" i="1" s="1"/>
  <c r="T264" i="1" a="1"/>
  <c r="T264" i="1"/>
  <c r="U264" i="1" a="1"/>
  <c r="U264" i="1"/>
  <c r="V264" i="1" a="1"/>
  <c r="V264" i="1"/>
  <c r="W264" i="1" a="1"/>
  <c r="W264" i="1" s="1"/>
  <c r="X264" i="1" a="1"/>
  <c r="X264" i="1"/>
  <c r="Y264" i="1" a="1"/>
  <c r="Y264" i="1"/>
  <c r="Z264" i="1" a="1"/>
  <c r="Z264" i="1" s="1"/>
  <c r="L265" i="1"/>
  <c r="M265" i="1"/>
  <c r="N265" i="1"/>
  <c r="O265" i="1" a="1"/>
  <c r="O265" i="1" s="1"/>
  <c r="P265" i="1" a="1"/>
  <c r="P265" i="1"/>
  <c r="Q265" i="1" a="1"/>
  <c r="Q265" i="1"/>
  <c r="R265" i="1" a="1"/>
  <c r="R265" i="1"/>
  <c r="S265" i="1" a="1"/>
  <c r="S265" i="1"/>
  <c r="T265" i="1" a="1"/>
  <c r="T265" i="1"/>
  <c r="U265" i="1" a="1"/>
  <c r="U265" i="1"/>
  <c r="V265" i="1" a="1"/>
  <c r="V265" i="1" s="1"/>
  <c r="W265" i="1" a="1"/>
  <c r="W265" i="1" s="1"/>
  <c r="X265" i="1" a="1"/>
  <c r="X265" i="1"/>
  <c r="Y265" i="1" a="1"/>
  <c r="Y265" i="1"/>
  <c r="Z265" i="1" a="1"/>
  <c r="Z265" i="1"/>
  <c r="L266" i="1"/>
  <c r="M266" i="1"/>
  <c r="N266" i="1"/>
  <c r="O266" i="1" a="1"/>
  <c r="O266" i="1"/>
  <c r="P266" i="1" a="1"/>
  <c r="P266" i="1"/>
  <c r="Q266" i="1" a="1"/>
  <c r="Q266" i="1"/>
  <c r="R266" i="1" a="1"/>
  <c r="R266" i="1"/>
  <c r="S266" i="1" a="1"/>
  <c r="S266" i="1" s="1"/>
  <c r="T266" i="1" a="1"/>
  <c r="T266" i="1"/>
  <c r="U266" i="1" a="1"/>
  <c r="U266" i="1"/>
  <c r="V266" i="1" a="1"/>
  <c r="V266" i="1" s="1"/>
  <c r="W266" i="1" a="1"/>
  <c r="W266" i="1" s="1"/>
  <c r="X266" i="1" a="1"/>
  <c r="X266" i="1"/>
  <c r="Y266" i="1" a="1"/>
  <c r="Y266" i="1" s="1"/>
  <c r="Z266" i="1" a="1"/>
  <c r="Z266" i="1"/>
  <c r="L267" i="1"/>
  <c r="M267" i="1"/>
  <c r="N267" i="1"/>
  <c r="O267" i="1" a="1"/>
  <c r="O267" i="1"/>
  <c r="P267" i="1" a="1"/>
  <c r="P267" i="1" s="1"/>
  <c r="Q267" i="1" a="1"/>
  <c r="Q267" i="1"/>
  <c r="R267" i="1" a="1"/>
  <c r="R267" i="1"/>
  <c r="S267" i="1" a="1"/>
  <c r="S267" i="1"/>
  <c r="T267" i="1" a="1"/>
  <c r="T267" i="1"/>
  <c r="U267" i="1" a="1"/>
  <c r="U267" i="1"/>
  <c r="V267" i="1" a="1"/>
  <c r="V267" i="1" s="1"/>
  <c r="W267" i="1" a="1"/>
  <c r="W267" i="1"/>
  <c r="X267" i="1" a="1"/>
  <c r="X267" i="1"/>
  <c r="Y267" i="1" a="1"/>
  <c r="Y267" i="1"/>
  <c r="Z267" i="1" a="1"/>
  <c r="Z267" i="1" s="1"/>
  <c r="L268" i="1"/>
  <c r="M268" i="1"/>
  <c r="N268" i="1"/>
  <c r="O268" i="1" a="1"/>
  <c r="O268" i="1" s="1"/>
  <c r="P268" i="1" a="1"/>
  <c r="P268" i="1" s="1"/>
  <c r="Q268" i="1" a="1"/>
  <c r="Q268" i="1"/>
  <c r="R268" i="1" a="1"/>
  <c r="R268" i="1" s="1"/>
  <c r="S268" i="1" a="1"/>
  <c r="S268" i="1"/>
  <c r="T268" i="1" a="1"/>
  <c r="T268" i="1" s="1"/>
  <c r="U268" i="1" a="1"/>
  <c r="U268" i="1"/>
  <c r="V268" i="1" a="1"/>
  <c r="V268" i="1"/>
  <c r="W268" i="1" a="1"/>
  <c r="W268" i="1" s="1"/>
  <c r="X268" i="1" a="1"/>
  <c r="X268" i="1"/>
  <c r="Y268" i="1" a="1"/>
  <c r="Y268" i="1" s="1"/>
  <c r="Z268" i="1" a="1"/>
  <c r="Z268" i="1"/>
  <c r="L269" i="1"/>
  <c r="M269" i="1"/>
  <c r="N269" i="1"/>
  <c r="O269" i="1" a="1"/>
  <c r="O269" i="1"/>
  <c r="P269" i="1" a="1"/>
  <c r="P269" i="1"/>
  <c r="Q269" i="1" a="1"/>
  <c r="Q269" i="1"/>
  <c r="R269" i="1" a="1"/>
  <c r="R269" i="1"/>
  <c r="S269" i="1" a="1"/>
  <c r="S269" i="1"/>
  <c r="T269" i="1" a="1"/>
  <c r="T269" i="1" s="1"/>
  <c r="U269" i="1" a="1"/>
  <c r="U269" i="1"/>
  <c r="V269" i="1" a="1"/>
  <c r="V269" i="1"/>
  <c r="W269" i="1" a="1"/>
  <c r="W269" i="1"/>
  <c r="X269" i="1" a="1"/>
  <c r="X269" i="1"/>
  <c r="Y269" i="1" a="1"/>
  <c r="Y269" i="1" s="1"/>
  <c r="Z269" i="1" a="1"/>
  <c r="Z269" i="1" s="1"/>
  <c r="L270" i="1"/>
  <c r="M270" i="1"/>
  <c r="N270" i="1"/>
  <c r="O270" i="1" a="1"/>
  <c r="O270" i="1"/>
  <c r="P270" i="1" a="1"/>
  <c r="P270" i="1"/>
  <c r="Q270" i="1" a="1"/>
  <c r="Q270" i="1"/>
  <c r="R270" i="1" a="1"/>
  <c r="R270" i="1" s="1"/>
  <c r="S270" i="1" a="1"/>
  <c r="S270" i="1"/>
  <c r="T270" i="1" a="1"/>
  <c r="T270" i="1" s="1"/>
  <c r="U270" i="1" a="1"/>
  <c r="U270" i="1"/>
  <c r="V270" i="1" a="1"/>
  <c r="V270" i="1" s="1"/>
  <c r="W270" i="1" a="1"/>
  <c r="W270" i="1" s="1"/>
  <c r="X270" i="1" a="1"/>
  <c r="X270" i="1" s="1"/>
  <c r="Y270" i="1" a="1"/>
  <c r="Y270" i="1"/>
  <c r="Z270" i="1" a="1"/>
  <c r="Z270" i="1"/>
  <c r="L271" i="1"/>
  <c r="M271" i="1"/>
  <c r="N271" i="1"/>
  <c r="O271" i="1" a="1"/>
  <c r="O271" i="1"/>
  <c r="P271" i="1" a="1"/>
  <c r="P271" i="1"/>
  <c r="Q271" i="1" a="1"/>
  <c r="Q271" i="1" s="1"/>
  <c r="R271" i="1" a="1"/>
  <c r="R271" i="1" s="1"/>
  <c r="S271" i="1" a="1"/>
  <c r="S271" i="1" s="1"/>
  <c r="T271" i="1" a="1"/>
  <c r="T271" i="1" s="1"/>
  <c r="U271" i="1" a="1"/>
  <c r="U271" i="1"/>
  <c r="V271" i="1" a="1"/>
  <c r="V271" i="1"/>
  <c r="W271" i="1" a="1"/>
  <c r="W271" i="1"/>
  <c r="X271" i="1" a="1"/>
  <c r="X271" i="1"/>
  <c r="Y271" i="1" a="1"/>
  <c r="Y271" i="1"/>
  <c r="Z271" i="1" a="1"/>
  <c r="Z271" i="1" s="1"/>
  <c r="L272" i="1"/>
  <c r="M272" i="1"/>
  <c r="N272" i="1"/>
  <c r="O272" i="1" a="1"/>
  <c r="O272" i="1"/>
  <c r="P272" i="1" a="1"/>
  <c r="P272" i="1"/>
  <c r="Q272" i="1" a="1"/>
  <c r="Q272" i="1"/>
  <c r="R272" i="1" a="1"/>
  <c r="R272" i="1"/>
  <c r="S272" i="1" a="1"/>
  <c r="S272" i="1" s="1"/>
  <c r="T272" i="1" a="1"/>
  <c r="T272" i="1" s="1"/>
  <c r="U272" i="1" a="1"/>
  <c r="U272" i="1" s="1"/>
  <c r="V272" i="1" a="1"/>
  <c r="V272" i="1"/>
  <c r="W272" i="1" a="1"/>
  <c r="W272" i="1"/>
  <c r="X272" i="1" a="1"/>
  <c r="X272" i="1" s="1"/>
  <c r="Y272" i="1" a="1"/>
  <c r="Y272" i="1"/>
  <c r="Z272" i="1" a="1"/>
  <c r="Z272" i="1"/>
  <c r="L273" i="1"/>
  <c r="M273" i="1"/>
  <c r="N273" i="1"/>
  <c r="O273" i="1" a="1"/>
  <c r="O273" i="1"/>
  <c r="P273" i="1" a="1"/>
  <c r="P273" i="1"/>
  <c r="Q273" i="1" a="1"/>
  <c r="Q273" i="1" s="1"/>
  <c r="R273" i="1" a="1"/>
  <c r="R273" i="1"/>
  <c r="S273" i="1" a="1"/>
  <c r="S273" i="1"/>
  <c r="T273" i="1" a="1"/>
  <c r="T273" i="1"/>
  <c r="U273" i="1" a="1"/>
  <c r="U273" i="1"/>
  <c r="V273" i="1" a="1"/>
  <c r="V273" i="1"/>
  <c r="W273" i="1" a="1"/>
  <c r="W273" i="1"/>
  <c r="X273" i="1" a="1"/>
  <c r="X273" i="1" s="1"/>
  <c r="Y273" i="1" a="1"/>
  <c r="Y273" i="1" s="1"/>
  <c r="Z273" i="1" a="1"/>
  <c r="Z273" i="1"/>
  <c r="L274" i="1"/>
  <c r="M274" i="1"/>
  <c r="N274" i="1"/>
  <c r="O274" i="1" a="1"/>
  <c r="O274" i="1" s="1"/>
  <c r="P274" i="1" a="1"/>
  <c r="P274" i="1"/>
  <c r="Q274" i="1" a="1"/>
  <c r="Q274" i="1" s="1"/>
  <c r="R274" i="1" a="1"/>
  <c r="R274" i="1"/>
  <c r="S274" i="1" a="1"/>
  <c r="S274" i="1" s="1"/>
  <c r="T274" i="1" a="1"/>
  <c r="T274" i="1"/>
  <c r="U274" i="1" a="1"/>
  <c r="U274" i="1" s="1"/>
  <c r="V274" i="1" a="1"/>
  <c r="V274" i="1" s="1"/>
  <c r="W274" i="1" a="1"/>
  <c r="W274" i="1" s="1"/>
  <c r="X274" i="1" a="1"/>
  <c r="X274" i="1" s="1"/>
  <c r="Y274" i="1" a="1"/>
  <c r="Y274" i="1"/>
  <c r="Z274" i="1" a="1"/>
  <c r="Z274" i="1"/>
  <c r="L275" i="1"/>
  <c r="M275" i="1"/>
  <c r="N275" i="1"/>
  <c r="O275" i="1" a="1"/>
  <c r="O275" i="1"/>
  <c r="P275" i="1" a="1"/>
  <c r="P275" i="1"/>
  <c r="Q275" i="1" a="1"/>
  <c r="Q275" i="1"/>
  <c r="R275" i="1" a="1"/>
  <c r="R275" i="1" s="1"/>
  <c r="S275" i="1" a="1"/>
  <c r="S275" i="1" s="1"/>
  <c r="T275" i="1" a="1"/>
  <c r="T275" i="1"/>
  <c r="U275" i="1" a="1"/>
  <c r="U275" i="1"/>
  <c r="V275" i="1" a="1"/>
  <c r="V275" i="1"/>
  <c r="W275" i="1" a="1"/>
  <c r="W275" i="1"/>
  <c r="X275" i="1" a="1"/>
  <c r="X275" i="1" s="1"/>
  <c r="Y275" i="1" a="1"/>
  <c r="Y275" i="1"/>
  <c r="Z275" i="1" a="1"/>
  <c r="Z275" i="1"/>
  <c r="L276" i="1"/>
  <c r="M276" i="1"/>
  <c r="N276" i="1"/>
  <c r="O276" i="1" a="1"/>
  <c r="O276" i="1" s="1"/>
  <c r="P276" i="1" a="1"/>
  <c r="P276" i="1" s="1"/>
  <c r="Q276" i="1" a="1"/>
  <c r="Q276" i="1" s="1"/>
  <c r="R276" i="1" a="1"/>
  <c r="R276" i="1"/>
  <c r="S276" i="1" a="1"/>
  <c r="S276" i="1"/>
  <c r="T276" i="1" a="1"/>
  <c r="T276" i="1"/>
  <c r="U276" i="1" a="1"/>
  <c r="U276" i="1" s="1"/>
  <c r="V276" i="1" a="1"/>
  <c r="V276" i="1"/>
  <c r="W276" i="1" a="1"/>
  <c r="W276" i="1"/>
  <c r="X276" i="1" a="1"/>
  <c r="X276" i="1" s="1"/>
  <c r="Y276" i="1" a="1"/>
  <c r="Y276" i="1"/>
  <c r="Z276" i="1" a="1"/>
  <c r="Z276" i="1" s="1"/>
  <c r="L277" i="1"/>
  <c r="M277" i="1"/>
  <c r="N277" i="1"/>
  <c r="O277" i="1" a="1"/>
  <c r="O277" i="1"/>
  <c r="P277" i="1" a="1"/>
  <c r="P277" i="1"/>
  <c r="Q277" i="1" a="1"/>
  <c r="Q277" i="1" s="1"/>
  <c r="R277" i="1" a="1"/>
  <c r="R277" i="1"/>
  <c r="S277" i="1" a="1"/>
  <c r="S277" i="1"/>
  <c r="T277" i="1" a="1"/>
  <c r="T277" i="1"/>
  <c r="U277" i="1" a="1"/>
  <c r="U277" i="1"/>
  <c r="V277" i="1" a="1"/>
  <c r="V277" i="1"/>
  <c r="W277" i="1" a="1"/>
  <c r="W277" i="1"/>
  <c r="X277" i="1" a="1"/>
  <c r="X277" i="1"/>
  <c r="Y277" i="1" a="1"/>
  <c r="Y277" i="1"/>
  <c r="Z277" i="1" a="1"/>
  <c r="Z277" i="1"/>
  <c r="L278" i="1"/>
  <c r="M278" i="1"/>
  <c r="N278" i="1"/>
  <c r="O278" i="1" a="1"/>
  <c r="O278" i="1" s="1"/>
  <c r="P278" i="1" a="1"/>
  <c r="P278" i="1"/>
  <c r="Q278" i="1" a="1"/>
  <c r="Q278" i="1"/>
  <c r="R278" i="1" a="1"/>
  <c r="R278" i="1"/>
  <c r="S278" i="1" a="1"/>
  <c r="S278" i="1" s="1"/>
  <c r="T278" i="1" a="1"/>
  <c r="T278" i="1" s="1"/>
  <c r="U278" i="1" a="1"/>
  <c r="U278" i="1" s="1"/>
  <c r="V278" i="1" a="1"/>
  <c r="V278" i="1"/>
  <c r="W278" i="1" a="1"/>
  <c r="W278" i="1"/>
  <c r="X278" i="1" a="1"/>
  <c r="X278" i="1"/>
  <c r="Y278" i="1" a="1"/>
  <c r="Y278" i="1"/>
  <c r="Z278" i="1" a="1"/>
  <c r="Z278" i="1"/>
  <c r="L279" i="1"/>
  <c r="M279" i="1"/>
  <c r="N279" i="1"/>
  <c r="O279" i="1" a="1"/>
  <c r="O279" i="1"/>
  <c r="P279" i="1" a="1"/>
  <c r="P279" i="1"/>
  <c r="Q279" i="1" a="1"/>
  <c r="Q279" i="1"/>
  <c r="R279" i="1" a="1"/>
  <c r="R279" i="1"/>
  <c r="S279" i="1" a="1"/>
  <c r="S279" i="1"/>
  <c r="T279" i="1" a="1"/>
  <c r="T279" i="1" s="1"/>
  <c r="U279" i="1" a="1"/>
  <c r="U279" i="1" s="1"/>
  <c r="V279" i="1" a="1"/>
  <c r="V279" i="1" s="1"/>
  <c r="W279" i="1" a="1"/>
  <c r="W279" i="1"/>
  <c r="X279" i="1" a="1"/>
  <c r="X279" i="1"/>
  <c r="Y279" i="1" a="1"/>
  <c r="Y279" i="1"/>
  <c r="Z279" i="1" a="1"/>
  <c r="Z279" i="1"/>
  <c r="L280" i="1"/>
  <c r="M280" i="1"/>
  <c r="N280" i="1"/>
  <c r="O280" i="1" a="1"/>
  <c r="O280" i="1"/>
  <c r="P280" i="1" a="1"/>
  <c r="P280" i="1"/>
  <c r="Q280" i="1" a="1"/>
  <c r="Q280" i="1"/>
  <c r="R280" i="1" a="1"/>
  <c r="R280" i="1"/>
  <c r="S280" i="1" a="1"/>
  <c r="S280" i="1"/>
  <c r="T280" i="1" a="1"/>
  <c r="T280" i="1" s="1"/>
  <c r="U280" i="1" a="1"/>
  <c r="U280" i="1"/>
  <c r="V280" i="1" a="1"/>
  <c r="V280" i="1"/>
  <c r="W280" i="1" a="1"/>
  <c r="W280" i="1" s="1"/>
  <c r="X280" i="1" a="1"/>
  <c r="X280" i="1" s="1"/>
  <c r="Y280" i="1" a="1"/>
  <c r="Y280" i="1"/>
  <c r="Z280" i="1" a="1"/>
  <c r="Z280" i="1"/>
  <c r="L281" i="1"/>
  <c r="M281" i="1"/>
  <c r="N281" i="1"/>
  <c r="O281" i="1" a="1"/>
  <c r="O281" i="1"/>
  <c r="P281" i="1" a="1"/>
  <c r="P281" i="1" s="1"/>
  <c r="Q281" i="1" a="1"/>
  <c r="Q281" i="1"/>
  <c r="R281" i="1" a="1"/>
  <c r="R281" i="1"/>
  <c r="S281" i="1" a="1"/>
  <c r="S281" i="1"/>
  <c r="T281" i="1" a="1"/>
  <c r="T281" i="1"/>
  <c r="U281" i="1" a="1"/>
  <c r="U281" i="1" s="1"/>
  <c r="V281" i="1" a="1"/>
  <c r="V281" i="1"/>
  <c r="W281" i="1" a="1"/>
  <c r="W281" i="1" s="1"/>
  <c r="X281" i="1" a="1"/>
  <c r="X281" i="1"/>
  <c r="Y281" i="1" a="1"/>
  <c r="Y281" i="1"/>
  <c r="Z281" i="1" a="1"/>
  <c r="Z281" i="1"/>
  <c r="L282" i="1"/>
  <c r="M282" i="1"/>
  <c r="N282" i="1"/>
  <c r="O282" i="1" a="1"/>
  <c r="O282" i="1"/>
  <c r="P282" i="1" a="1"/>
  <c r="P282" i="1"/>
  <c r="Q282" i="1" a="1"/>
  <c r="Q282" i="1"/>
  <c r="R282" i="1" a="1"/>
  <c r="R282" i="1"/>
  <c r="S282" i="1" a="1"/>
  <c r="S282" i="1"/>
  <c r="T282" i="1" a="1"/>
  <c r="T282" i="1"/>
  <c r="U282" i="1" a="1"/>
  <c r="U282" i="1" s="1"/>
  <c r="V282" i="1" a="1"/>
  <c r="V282" i="1"/>
  <c r="W282" i="1" a="1"/>
  <c r="W282" i="1"/>
  <c r="X282" i="1" a="1"/>
  <c r="X282" i="1"/>
  <c r="Y282" i="1" a="1"/>
  <c r="Y282" i="1" s="1"/>
  <c r="Z282" i="1" a="1"/>
  <c r="Z282" i="1"/>
  <c r="L283" i="1"/>
  <c r="M283" i="1"/>
  <c r="N283" i="1"/>
  <c r="O283" i="1" a="1"/>
  <c r="O283" i="1"/>
  <c r="P283" i="1" a="1"/>
  <c r="P283" i="1"/>
  <c r="Q283" i="1" a="1"/>
  <c r="Q283" i="1" s="1"/>
  <c r="R283" i="1" a="1"/>
  <c r="R283" i="1"/>
  <c r="S283" i="1" a="1"/>
  <c r="S283" i="1"/>
  <c r="T283" i="1" a="1"/>
  <c r="T283" i="1" s="1"/>
  <c r="U283" i="1" a="1"/>
  <c r="U283" i="1" s="1"/>
  <c r="V283" i="1" a="1"/>
  <c r="V283" i="1"/>
  <c r="W283" i="1" a="1"/>
  <c r="W283" i="1"/>
  <c r="X283" i="1" a="1"/>
  <c r="X283" i="1" s="1"/>
  <c r="Y283" i="1" a="1"/>
  <c r="Y283" i="1"/>
  <c r="Z283" i="1" a="1"/>
  <c r="Z283" i="1" s="1"/>
  <c r="L284" i="1"/>
  <c r="M284" i="1"/>
  <c r="N284" i="1"/>
  <c r="O284" i="1" a="1"/>
  <c r="O284" i="1" s="1"/>
  <c r="P284" i="1" a="1"/>
  <c r="P284" i="1"/>
  <c r="Q284" i="1" a="1"/>
  <c r="Q284" i="1"/>
  <c r="R284" i="1" a="1"/>
  <c r="R284" i="1"/>
  <c r="S284" i="1" a="1"/>
  <c r="S284" i="1" s="1"/>
  <c r="T284" i="1" a="1"/>
  <c r="T284" i="1"/>
  <c r="U284" i="1" a="1"/>
  <c r="U284" i="1"/>
  <c r="V284" i="1" a="1"/>
  <c r="V284" i="1"/>
  <c r="W284" i="1" a="1"/>
  <c r="W284" i="1"/>
  <c r="X284" i="1" a="1"/>
  <c r="X284" i="1" s="1"/>
  <c r="Y284" i="1" a="1"/>
  <c r="Y284" i="1"/>
  <c r="Z284" i="1" a="1"/>
  <c r="Z284" i="1" s="1"/>
  <c r="L285" i="1"/>
  <c r="M285" i="1"/>
  <c r="N285" i="1"/>
  <c r="O285" i="1" a="1"/>
  <c r="O285" i="1"/>
  <c r="P285" i="1" a="1"/>
  <c r="P285" i="1" s="1"/>
  <c r="Q285" i="1" a="1"/>
  <c r="Q285" i="1" s="1"/>
  <c r="R285" i="1" a="1"/>
  <c r="R285" i="1"/>
  <c r="S285" i="1" a="1"/>
  <c r="S285" i="1" s="1"/>
  <c r="T285" i="1" a="1"/>
  <c r="T285" i="1" s="1"/>
  <c r="U285" i="1" a="1"/>
  <c r="U285" i="1"/>
  <c r="V285" i="1" a="1"/>
  <c r="V285" i="1"/>
  <c r="W285" i="1" a="1"/>
  <c r="W285" i="1"/>
  <c r="X285" i="1" a="1"/>
  <c r="X285" i="1"/>
  <c r="Y285" i="1" a="1"/>
  <c r="Y285" i="1"/>
  <c r="Z285" i="1" a="1"/>
  <c r="Z285" i="1" s="1"/>
  <c r="L286" i="1"/>
  <c r="M286" i="1"/>
  <c r="N286" i="1"/>
  <c r="O286" i="1" a="1"/>
  <c r="O286" i="1" s="1"/>
  <c r="P286" i="1" a="1"/>
  <c r="P286" i="1"/>
  <c r="Q286" i="1" a="1"/>
  <c r="Q286" i="1" s="1"/>
  <c r="R286" i="1" a="1"/>
  <c r="R286" i="1"/>
  <c r="S286" i="1" a="1"/>
  <c r="S286" i="1"/>
  <c r="T286" i="1" a="1"/>
  <c r="T286" i="1"/>
  <c r="U286" i="1" a="1"/>
  <c r="U286" i="1"/>
  <c r="V286" i="1" a="1"/>
  <c r="V286" i="1" s="1"/>
  <c r="W286" i="1" a="1"/>
  <c r="W286" i="1" s="1"/>
  <c r="X286" i="1" a="1"/>
  <c r="X286" i="1"/>
  <c r="Y286" i="1" a="1"/>
  <c r="Y286" i="1"/>
  <c r="Z286" i="1" a="1"/>
  <c r="Z286" i="1" s="1"/>
  <c r="L287" i="1"/>
  <c r="M287" i="1"/>
  <c r="N287" i="1"/>
  <c r="O287" i="1" a="1"/>
  <c r="O287" i="1"/>
  <c r="P287" i="1" a="1"/>
  <c r="P287" i="1"/>
  <c r="Q287" i="1" a="1"/>
  <c r="Q287" i="1"/>
  <c r="R287" i="1" a="1"/>
  <c r="R287" i="1"/>
  <c r="S287" i="1" a="1"/>
  <c r="S287" i="1"/>
  <c r="T287" i="1" a="1"/>
  <c r="T287" i="1" s="1"/>
  <c r="U287" i="1" a="1"/>
  <c r="U287" i="1"/>
  <c r="V287" i="1" a="1"/>
  <c r="V287" i="1" s="1"/>
  <c r="W287" i="1" a="1"/>
  <c r="W287" i="1" s="1"/>
  <c r="X287" i="1" a="1"/>
  <c r="X287" i="1"/>
  <c r="Y287" i="1" a="1"/>
  <c r="Y287" i="1"/>
  <c r="Z287" i="1" a="1"/>
  <c r="Z287" i="1"/>
  <c r="L288" i="1"/>
  <c r="M288" i="1"/>
  <c r="N288" i="1"/>
  <c r="O288" i="1" a="1"/>
  <c r="O288" i="1"/>
  <c r="P288" i="1" a="1"/>
  <c r="P288" i="1"/>
  <c r="Q288" i="1" a="1"/>
  <c r="Q288" i="1"/>
  <c r="R288" i="1" a="1"/>
  <c r="R288" i="1"/>
  <c r="S288" i="1" a="1"/>
  <c r="S288" i="1" s="1"/>
  <c r="T288" i="1" a="1"/>
  <c r="T288" i="1" s="1"/>
  <c r="U288" i="1" a="1"/>
  <c r="U288" i="1" s="1"/>
  <c r="V288" i="1" a="1"/>
  <c r="V288" i="1"/>
  <c r="W288" i="1" a="1"/>
  <c r="W288" i="1"/>
  <c r="X288" i="1" a="1"/>
  <c r="X288" i="1"/>
  <c r="Y288" i="1" a="1"/>
  <c r="Y288" i="1"/>
  <c r="Z288" i="1" a="1"/>
  <c r="Z288" i="1"/>
  <c r="L289" i="1"/>
  <c r="M289" i="1"/>
  <c r="N289" i="1"/>
  <c r="O289" i="1" a="1"/>
  <c r="O289" i="1" s="1"/>
  <c r="P289" i="1" a="1"/>
  <c r="P289" i="1" s="1"/>
  <c r="Q289" i="1" a="1"/>
  <c r="Q289" i="1"/>
  <c r="R289" i="1" a="1"/>
  <c r="R289" i="1"/>
  <c r="S289" i="1" a="1"/>
  <c r="S289" i="1"/>
  <c r="T289" i="1" a="1"/>
  <c r="T289" i="1"/>
  <c r="U289" i="1" a="1"/>
  <c r="U289" i="1"/>
  <c r="V289" i="1" a="1"/>
  <c r="V289" i="1"/>
  <c r="W289" i="1" a="1"/>
  <c r="W289" i="1" s="1"/>
  <c r="X289" i="1" a="1"/>
  <c r="X289" i="1"/>
  <c r="Y289" i="1" a="1"/>
  <c r="Y289" i="1"/>
  <c r="Z289" i="1" a="1"/>
  <c r="Z289" i="1"/>
  <c r="L290" i="1"/>
  <c r="M290" i="1"/>
  <c r="N290" i="1"/>
  <c r="O290" i="1" a="1"/>
  <c r="O290" i="1"/>
  <c r="P290" i="1" a="1"/>
  <c r="P290" i="1"/>
  <c r="Q290" i="1" a="1"/>
  <c r="Q290" i="1"/>
  <c r="R290" i="1" a="1"/>
  <c r="R290" i="1"/>
  <c r="S290" i="1" a="1"/>
  <c r="S290" i="1"/>
  <c r="T290" i="1" a="1"/>
  <c r="T290" i="1"/>
  <c r="U290" i="1" a="1"/>
  <c r="U290" i="1"/>
  <c r="V290" i="1" a="1"/>
  <c r="V290" i="1" s="1"/>
  <c r="W290" i="1" a="1"/>
  <c r="W290" i="1" s="1"/>
  <c r="X290" i="1" a="1"/>
  <c r="X290" i="1" s="1"/>
  <c r="Y290" i="1" a="1"/>
  <c r="Y290" i="1" s="1"/>
  <c r="Z290" i="1" a="1"/>
  <c r="Z290" i="1"/>
  <c r="L291" i="1"/>
  <c r="M291" i="1"/>
  <c r="N291" i="1"/>
  <c r="O291" i="1" a="1"/>
  <c r="O291" i="1" s="1"/>
  <c r="P291" i="1" a="1"/>
  <c r="P291" i="1" s="1"/>
  <c r="Q291" i="1" a="1"/>
  <c r="Q291" i="1"/>
  <c r="R291" i="1" a="1"/>
  <c r="R291" i="1"/>
  <c r="S291" i="1" a="1"/>
  <c r="S291" i="1"/>
  <c r="T291" i="1" a="1"/>
  <c r="T291" i="1"/>
  <c r="U291" i="1" a="1"/>
  <c r="U291" i="1" s="1"/>
  <c r="V291" i="1" a="1"/>
  <c r="V291" i="1" s="1"/>
  <c r="W291" i="1" a="1"/>
  <c r="W291" i="1" s="1"/>
  <c r="X291" i="1" a="1"/>
  <c r="X291" i="1"/>
  <c r="Y291" i="1" a="1"/>
  <c r="Y291" i="1"/>
  <c r="Z291" i="1" a="1"/>
  <c r="Z291" i="1" s="1"/>
  <c r="L292" i="1"/>
  <c r="M292" i="1"/>
  <c r="N292" i="1"/>
  <c r="O292" i="1" a="1"/>
  <c r="O292" i="1"/>
  <c r="P292" i="1" a="1"/>
  <c r="P292" i="1" s="1"/>
  <c r="Q292" i="1" a="1"/>
  <c r="Q292" i="1"/>
  <c r="R292" i="1" a="1"/>
  <c r="R292" i="1"/>
  <c r="S292" i="1" a="1"/>
  <c r="S292" i="1" s="1"/>
  <c r="T292" i="1" a="1"/>
  <c r="T292" i="1"/>
  <c r="U292" i="1" a="1"/>
  <c r="U292" i="1" s="1"/>
  <c r="V292" i="1" a="1"/>
  <c r="V292" i="1" s="1"/>
  <c r="W292" i="1" a="1"/>
  <c r="W292" i="1" s="1"/>
  <c r="X292" i="1" a="1"/>
  <c r="X292" i="1"/>
  <c r="Y292" i="1" a="1"/>
  <c r="Y292" i="1"/>
  <c r="Z292" i="1" a="1"/>
  <c r="Z292" i="1" s="1"/>
  <c r="L293" i="1"/>
  <c r="M293" i="1"/>
  <c r="N293" i="1"/>
  <c r="O293" i="1" a="1"/>
  <c r="O293" i="1"/>
  <c r="P293" i="1" a="1"/>
  <c r="P293" i="1" s="1"/>
  <c r="Q293" i="1" a="1"/>
  <c r="Q293" i="1" s="1"/>
  <c r="R293" i="1" a="1"/>
  <c r="R293" i="1" s="1"/>
  <c r="S293" i="1" a="1"/>
  <c r="S293" i="1" s="1"/>
  <c r="T293" i="1" a="1"/>
  <c r="T293" i="1"/>
  <c r="U293" i="1" a="1"/>
  <c r="U293" i="1"/>
  <c r="V293" i="1" a="1"/>
  <c r="V293" i="1"/>
  <c r="W293" i="1" a="1"/>
  <c r="W293" i="1"/>
  <c r="X293" i="1" a="1"/>
  <c r="X293" i="1"/>
  <c r="Y293" i="1" a="1"/>
  <c r="Y293" i="1" s="1"/>
  <c r="Z293" i="1" a="1"/>
  <c r="Z293" i="1"/>
  <c r="L294" i="1"/>
  <c r="M294" i="1"/>
  <c r="N294" i="1"/>
  <c r="O294" i="1" a="1"/>
  <c r="O294" i="1" s="1"/>
  <c r="P294" i="1" a="1"/>
  <c r="P294" i="1"/>
  <c r="Q294" i="1" a="1"/>
  <c r="Q294" i="1"/>
  <c r="R294" i="1" a="1"/>
  <c r="R294" i="1"/>
  <c r="S294" i="1" a="1"/>
  <c r="S294" i="1" s="1"/>
  <c r="T294" i="1" a="1"/>
  <c r="T294" i="1"/>
  <c r="U294" i="1" a="1"/>
  <c r="U294" i="1"/>
  <c r="V294" i="1" a="1"/>
  <c r="V294" i="1"/>
  <c r="W294" i="1" a="1"/>
  <c r="W294" i="1"/>
  <c r="X294" i="1" a="1"/>
  <c r="X294" i="1" s="1"/>
  <c r="Y294" i="1" a="1"/>
  <c r="Y294" i="1"/>
  <c r="Z294" i="1" a="1"/>
  <c r="Z294" i="1" s="1"/>
  <c r="L295" i="1"/>
  <c r="M295" i="1"/>
  <c r="N295" i="1"/>
  <c r="O295" i="1" a="1"/>
  <c r="O295" i="1"/>
  <c r="P295" i="1" a="1"/>
  <c r="P295" i="1"/>
  <c r="Q295" i="1" a="1"/>
  <c r="Q295" i="1"/>
  <c r="R295" i="1" a="1"/>
  <c r="R295" i="1"/>
  <c r="S295" i="1" a="1"/>
  <c r="S295" i="1"/>
  <c r="T295" i="1" a="1"/>
  <c r="T295" i="1" s="1"/>
  <c r="U295" i="1" a="1"/>
  <c r="U295" i="1" s="1"/>
  <c r="V295" i="1" a="1"/>
  <c r="V295" i="1" s="1"/>
  <c r="W295" i="1" a="1"/>
  <c r="W295" i="1"/>
  <c r="X295" i="1" a="1"/>
  <c r="X295" i="1" s="1"/>
  <c r="Y295" i="1" a="1"/>
  <c r="Y295" i="1"/>
  <c r="Z295" i="1" a="1"/>
  <c r="Z295" i="1"/>
  <c r="L296" i="1"/>
  <c r="M296" i="1"/>
  <c r="N296" i="1"/>
  <c r="O296" i="1" a="1"/>
  <c r="O296" i="1"/>
  <c r="P296" i="1" a="1"/>
  <c r="P296" i="1"/>
  <c r="Q296" i="1" a="1"/>
  <c r="Q296" i="1"/>
  <c r="R296" i="1" a="1"/>
  <c r="R296" i="1" s="1"/>
  <c r="S296" i="1" a="1"/>
  <c r="S296" i="1" s="1"/>
  <c r="T296" i="1" a="1"/>
  <c r="T296" i="1"/>
  <c r="U296" i="1" a="1"/>
  <c r="U296" i="1"/>
  <c r="V296" i="1" a="1"/>
  <c r="V296" i="1" s="1"/>
  <c r="W296" i="1" a="1"/>
  <c r="W296" i="1"/>
  <c r="X296" i="1" a="1"/>
  <c r="X296" i="1"/>
  <c r="Y296" i="1" a="1"/>
  <c r="Y296" i="1"/>
  <c r="Z296" i="1" a="1"/>
  <c r="Z296" i="1" s="1"/>
  <c r="L297" i="1"/>
  <c r="M297" i="1"/>
  <c r="N297" i="1"/>
  <c r="O297" i="1" a="1"/>
  <c r="O297" i="1" s="1"/>
  <c r="P297" i="1" a="1"/>
  <c r="P297" i="1"/>
  <c r="Q297" i="1" a="1"/>
  <c r="Q297" i="1"/>
  <c r="R297" i="1" a="1"/>
  <c r="R297" i="1"/>
  <c r="S297" i="1" a="1"/>
  <c r="S297" i="1"/>
  <c r="T297" i="1" a="1"/>
  <c r="T297" i="1"/>
  <c r="U297" i="1" a="1"/>
  <c r="U297" i="1"/>
  <c r="V297" i="1" a="1"/>
  <c r="V297" i="1"/>
  <c r="W297" i="1" a="1"/>
  <c r="W297" i="1" s="1"/>
  <c r="X297" i="1" a="1"/>
  <c r="X297" i="1"/>
  <c r="Y297" i="1" a="1"/>
  <c r="Y297" i="1" s="1"/>
  <c r="Z297" i="1" a="1"/>
  <c r="Z297" i="1"/>
  <c r="L298" i="1"/>
  <c r="M298" i="1"/>
  <c r="N298" i="1"/>
  <c r="O298" i="1" a="1"/>
  <c r="O298" i="1" s="1"/>
  <c r="P298" i="1" a="1"/>
  <c r="P298" i="1"/>
  <c r="Q298" i="1" a="1"/>
  <c r="Q298" i="1"/>
  <c r="R298" i="1" a="1"/>
  <c r="R298" i="1" s="1"/>
  <c r="S298" i="1" a="1"/>
  <c r="S298" i="1"/>
  <c r="T298" i="1" a="1"/>
  <c r="T298" i="1"/>
  <c r="U298" i="1" a="1"/>
  <c r="U298" i="1" s="1"/>
  <c r="V298" i="1" a="1"/>
  <c r="V298" i="1"/>
  <c r="W298" i="1" a="1"/>
  <c r="W298" i="1" s="1"/>
  <c r="X298" i="1" a="1"/>
  <c r="X298" i="1" s="1"/>
  <c r="Y298" i="1" a="1"/>
  <c r="Y298" i="1" s="1"/>
  <c r="Z298" i="1" a="1"/>
  <c r="Z298" i="1" s="1"/>
  <c r="L299" i="1"/>
  <c r="M299" i="1"/>
  <c r="N299" i="1"/>
  <c r="O299" i="1" a="1"/>
  <c r="O299" i="1"/>
  <c r="P299" i="1" a="1"/>
  <c r="P299" i="1" s="1"/>
  <c r="Q299" i="1" a="1"/>
  <c r="Q299" i="1"/>
  <c r="R299" i="1" a="1"/>
  <c r="R299" i="1" s="1"/>
  <c r="S299" i="1" a="1"/>
  <c r="S299" i="1"/>
  <c r="T299" i="1" a="1"/>
  <c r="T299" i="1" s="1"/>
  <c r="U299" i="1" a="1"/>
  <c r="U299" i="1" s="1"/>
  <c r="V299" i="1" a="1"/>
  <c r="V299" i="1"/>
  <c r="W299" i="1" a="1"/>
  <c r="W299" i="1"/>
  <c r="X299" i="1" a="1"/>
  <c r="X299" i="1" s="1"/>
  <c r="Y299" i="1" a="1"/>
  <c r="Y299" i="1"/>
  <c r="Z299" i="1" a="1"/>
  <c r="Z299" i="1"/>
  <c r="L300" i="1"/>
  <c r="M300" i="1"/>
  <c r="N300" i="1"/>
  <c r="O300" i="1" a="1"/>
  <c r="O300" i="1"/>
  <c r="P300" i="1" a="1"/>
  <c r="P300" i="1"/>
  <c r="Q300" i="1" a="1"/>
  <c r="Q300" i="1" s="1"/>
  <c r="R300" i="1" a="1"/>
  <c r="R300" i="1" s="1"/>
  <c r="S300" i="1" a="1"/>
  <c r="S300" i="1"/>
  <c r="T300" i="1" a="1"/>
  <c r="T300" i="1"/>
  <c r="U300" i="1" a="1"/>
  <c r="U300" i="1"/>
  <c r="V300" i="1" a="1"/>
  <c r="V300" i="1"/>
  <c r="W300" i="1" a="1"/>
  <c r="W300" i="1" s="1"/>
  <c r="X300" i="1" a="1"/>
  <c r="X300" i="1"/>
  <c r="Y300" i="1" a="1"/>
  <c r="Y300" i="1"/>
  <c r="Z300" i="1" a="1"/>
  <c r="Z300" i="1"/>
  <c r="L301" i="1"/>
  <c r="M301" i="1"/>
  <c r="N301" i="1"/>
  <c r="O301" i="1" a="1"/>
  <c r="O301" i="1"/>
  <c r="P301" i="1" a="1"/>
  <c r="P301" i="1"/>
  <c r="Q301" i="1" a="1"/>
  <c r="Q301" i="1"/>
  <c r="R301" i="1" a="1"/>
  <c r="R301" i="1"/>
  <c r="S301" i="1" a="1"/>
  <c r="S301" i="1"/>
  <c r="T301" i="1" a="1"/>
  <c r="T301" i="1"/>
  <c r="U301" i="1" a="1"/>
  <c r="U301" i="1" s="1"/>
  <c r="V301" i="1" a="1"/>
  <c r="V301" i="1"/>
  <c r="W301" i="1" a="1"/>
  <c r="W301" i="1"/>
  <c r="X301" i="1" a="1"/>
  <c r="X301" i="1"/>
  <c r="Y301" i="1" a="1"/>
  <c r="Y301" i="1"/>
  <c r="Z301" i="1" a="1"/>
  <c r="Z301" i="1"/>
  <c r="L302" i="1"/>
  <c r="M302" i="1"/>
  <c r="N302" i="1"/>
  <c r="O302" i="1" a="1"/>
  <c r="O302" i="1"/>
  <c r="P302" i="1" a="1"/>
  <c r="P302" i="1"/>
  <c r="Q302" i="1" a="1"/>
  <c r="Q302" i="1"/>
  <c r="R302" i="1" a="1"/>
  <c r="R302" i="1"/>
  <c r="S302" i="1" a="1"/>
  <c r="S302" i="1"/>
  <c r="T302" i="1" a="1"/>
  <c r="T302" i="1"/>
  <c r="U302" i="1" a="1"/>
  <c r="U302" i="1" s="1"/>
  <c r="V302" i="1" a="1"/>
  <c r="V302" i="1"/>
  <c r="W302" i="1" a="1"/>
  <c r="W302" i="1"/>
  <c r="X302" i="1" a="1"/>
  <c r="X302" i="1"/>
  <c r="Y302" i="1" a="1"/>
  <c r="Y302" i="1"/>
  <c r="Z302" i="1" a="1"/>
  <c r="Z302" i="1" s="1"/>
  <c r="L303" i="1"/>
  <c r="M303" i="1"/>
  <c r="N303" i="1"/>
  <c r="O303" i="1" a="1"/>
  <c r="O303" i="1"/>
  <c r="P303" i="1" a="1"/>
  <c r="P303" i="1"/>
  <c r="Q303" i="1" a="1"/>
  <c r="Q303" i="1"/>
  <c r="R303" i="1" a="1"/>
  <c r="R303" i="1"/>
  <c r="S303" i="1" a="1"/>
  <c r="S303" i="1" s="1"/>
  <c r="T303" i="1" a="1"/>
  <c r="T303" i="1"/>
  <c r="U303" i="1" a="1"/>
  <c r="U303" i="1"/>
  <c r="V303" i="1" a="1"/>
  <c r="V303" i="1"/>
  <c r="W303" i="1" a="1"/>
  <c r="W303" i="1" s="1"/>
  <c r="X303" i="1" a="1"/>
  <c r="X303" i="1" s="1"/>
  <c r="Y303" i="1" a="1"/>
  <c r="Y303" i="1"/>
  <c r="Z303" i="1" a="1"/>
  <c r="Z303" i="1" s="1"/>
  <c r="L304" i="1"/>
  <c r="M304" i="1"/>
  <c r="N304" i="1"/>
  <c r="O304" i="1" a="1"/>
  <c r="O304" i="1" s="1"/>
  <c r="P304" i="1" a="1"/>
  <c r="P304" i="1" s="1"/>
  <c r="Q304" i="1" a="1"/>
  <c r="Q304" i="1"/>
  <c r="R304" i="1" a="1"/>
  <c r="R304" i="1" s="1"/>
  <c r="S304" i="1" a="1"/>
  <c r="S304" i="1"/>
  <c r="T304" i="1" a="1"/>
  <c r="T304" i="1"/>
  <c r="U304" i="1" a="1"/>
  <c r="U304" i="1"/>
  <c r="V304" i="1" a="1"/>
  <c r="V304" i="1" s="1"/>
  <c r="W304" i="1" a="1"/>
  <c r="W304" i="1"/>
  <c r="X304" i="1" a="1"/>
  <c r="X304" i="1" s="1"/>
  <c r="Y304" i="1" a="1"/>
  <c r="Y304" i="1"/>
  <c r="Z304" i="1" a="1"/>
  <c r="Z304" i="1"/>
  <c r="L305" i="1"/>
  <c r="M305" i="1"/>
  <c r="N305" i="1"/>
  <c r="O305" i="1" a="1"/>
  <c r="O305" i="1"/>
  <c r="P305" i="1" a="1"/>
  <c r="P305" i="1"/>
  <c r="Q305" i="1" a="1"/>
  <c r="Q305" i="1" s="1"/>
  <c r="R305" i="1" a="1"/>
  <c r="R305" i="1"/>
  <c r="S305" i="1" a="1"/>
  <c r="S305" i="1"/>
  <c r="T305" i="1" a="1"/>
  <c r="T305" i="1"/>
  <c r="U305" i="1" a="1"/>
  <c r="U305" i="1"/>
  <c r="V305" i="1" a="1"/>
  <c r="V305" i="1"/>
  <c r="W305" i="1" a="1"/>
  <c r="W305" i="1"/>
  <c r="X305" i="1" a="1"/>
  <c r="X305" i="1"/>
  <c r="Y305" i="1" a="1"/>
  <c r="Y305" i="1"/>
  <c r="Z305" i="1" a="1"/>
  <c r="Z305" i="1" s="1"/>
  <c r="L306" i="1"/>
  <c r="M306" i="1"/>
  <c r="N306" i="1"/>
  <c r="O306" i="1" a="1"/>
  <c r="O306" i="1"/>
  <c r="P306" i="1" a="1"/>
  <c r="P306" i="1" s="1"/>
  <c r="Q306" i="1" a="1"/>
  <c r="Q306" i="1" s="1"/>
  <c r="R306" i="1" a="1"/>
  <c r="R306" i="1" s="1"/>
  <c r="S306" i="1" a="1"/>
  <c r="S306" i="1"/>
  <c r="T306" i="1" a="1"/>
  <c r="T306" i="1"/>
  <c r="U306" i="1" a="1"/>
  <c r="U306" i="1"/>
  <c r="V306" i="1" a="1"/>
  <c r="V306" i="1"/>
  <c r="W306" i="1" a="1"/>
  <c r="W306" i="1"/>
  <c r="X306" i="1" a="1"/>
  <c r="X306" i="1"/>
  <c r="Y306" i="1" a="1"/>
  <c r="Y306" i="1"/>
  <c r="Z306" i="1" a="1"/>
  <c r="Z306" i="1"/>
  <c r="L307" i="1"/>
  <c r="M307" i="1"/>
  <c r="N307" i="1"/>
  <c r="O307" i="1" a="1"/>
  <c r="O307" i="1"/>
  <c r="P307" i="1" a="1"/>
  <c r="P307" i="1" s="1"/>
  <c r="Q307" i="1" a="1"/>
  <c r="Q307" i="1" s="1"/>
  <c r="R307" i="1" a="1"/>
  <c r="R307" i="1"/>
  <c r="S307" i="1" a="1"/>
  <c r="S307" i="1"/>
  <c r="T307" i="1" a="1"/>
  <c r="T307" i="1" s="1"/>
  <c r="U307" i="1" a="1"/>
  <c r="U307" i="1"/>
  <c r="V307" i="1" a="1"/>
  <c r="V307" i="1" s="1"/>
  <c r="W307" i="1" a="1"/>
  <c r="W307" i="1"/>
  <c r="X307" i="1" a="1"/>
  <c r="X307" i="1"/>
  <c r="Y307" i="1" a="1"/>
  <c r="Y307" i="1"/>
  <c r="Z307" i="1" a="1"/>
  <c r="Z307" i="1" s="1"/>
  <c r="L308" i="1"/>
  <c r="M308" i="1"/>
  <c r="N308" i="1"/>
  <c r="O308" i="1" a="1"/>
  <c r="O308" i="1"/>
  <c r="P308" i="1" a="1"/>
  <c r="P308" i="1"/>
  <c r="Q308" i="1" a="1"/>
  <c r="Q308" i="1"/>
  <c r="R308" i="1" a="1"/>
  <c r="R308" i="1"/>
  <c r="S308" i="1" a="1"/>
  <c r="S308" i="1" s="1"/>
  <c r="T308" i="1" a="1"/>
  <c r="T308" i="1" s="1"/>
  <c r="U308" i="1" a="1"/>
  <c r="U308" i="1"/>
  <c r="V308" i="1" a="1"/>
  <c r="V308" i="1"/>
  <c r="W308" i="1" a="1"/>
  <c r="W308" i="1" s="1"/>
  <c r="X308" i="1" a="1"/>
  <c r="X308" i="1"/>
  <c r="Y308" i="1" a="1"/>
  <c r="Y308" i="1"/>
  <c r="Z308" i="1" a="1"/>
  <c r="Z308" i="1"/>
  <c r="L309" i="1"/>
  <c r="M309" i="1"/>
  <c r="N309" i="1"/>
  <c r="O309" i="1" a="1"/>
  <c r="O309" i="1"/>
  <c r="P309" i="1" a="1"/>
  <c r="P309" i="1"/>
  <c r="Q309" i="1" a="1"/>
  <c r="Q309" i="1"/>
  <c r="R309" i="1" a="1"/>
  <c r="R309" i="1" s="1"/>
  <c r="S309" i="1" a="1"/>
  <c r="S309" i="1"/>
  <c r="T309" i="1" a="1"/>
  <c r="T309" i="1" s="1"/>
  <c r="U309" i="1" a="1"/>
  <c r="U309" i="1" s="1"/>
  <c r="V309" i="1" a="1"/>
  <c r="V309" i="1"/>
  <c r="W309" i="1" a="1"/>
  <c r="W309" i="1" s="1"/>
  <c r="X309" i="1" a="1"/>
  <c r="X309" i="1"/>
  <c r="Y309" i="1" a="1"/>
  <c r="Y309" i="1"/>
  <c r="Z309" i="1" a="1"/>
  <c r="Z309" i="1"/>
  <c r="L310" i="1"/>
  <c r="M310" i="1"/>
  <c r="N310" i="1"/>
  <c r="O310" i="1" a="1"/>
  <c r="O310" i="1" s="1"/>
  <c r="P310" i="1" a="1"/>
  <c r="P310" i="1" s="1"/>
  <c r="Q310" i="1" a="1"/>
  <c r="Q310" i="1" s="1"/>
  <c r="R310" i="1" a="1"/>
  <c r="R310" i="1" s="1"/>
  <c r="S310" i="1" a="1"/>
  <c r="S310" i="1"/>
  <c r="T310" i="1" a="1"/>
  <c r="T310" i="1"/>
  <c r="U310" i="1" a="1"/>
  <c r="U310" i="1"/>
  <c r="V310" i="1" a="1"/>
  <c r="V310" i="1"/>
  <c r="W310" i="1" a="1"/>
  <c r="W310" i="1" s="1"/>
  <c r="X310" i="1" a="1"/>
  <c r="X310" i="1"/>
  <c r="Y310" i="1" a="1"/>
  <c r="Y310" i="1"/>
  <c r="Z310" i="1" a="1"/>
  <c r="Z310" i="1"/>
  <c r="L311" i="1"/>
  <c r="M311" i="1"/>
  <c r="N311" i="1"/>
  <c r="O311" i="1" a="1"/>
  <c r="O311" i="1" s="1"/>
  <c r="P311" i="1" a="1"/>
  <c r="P311" i="1" s="1"/>
  <c r="Q311" i="1" a="1"/>
  <c r="Q311" i="1"/>
  <c r="R311" i="1" a="1"/>
  <c r="R311" i="1" s="1"/>
  <c r="S311" i="1" a="1"/>
  <c r="S311" i="1"/>
  <c r="T311" i="1" a="1"/>
  <c r="T311" i="1"/>
  <c r="U311" i="1" a="1"/>
  <c r="U311" i="1"/>
  <c r="V311" i="1" a="1"/>
  <c r="V311" i="1"/>
  <c r="W311" i="1" a="1"/>
  <c r="W311" i="1"/>
  <c r="X311" i="1" a="1"/>
  <c r="X311" i="1"/>
  <c r="Y311" i="1" a="1"/>
  <c r="Y311" i="1"/>
  <c r="Z311" i="1" a="1"/>
  <c r="Z311" i="1" s="1"/>
  <c r="L312" i="1"/>
  <c r="M312" i="1"/>
  <c r="N312" i="1"/>
  <c r="O312" i="1" a="1"/>
  <c r="O312" i="1" s="1"/>
  <c r="P312" i="1" a="1"/>
  <c r="P312" i="1" s="1"/>
  <c r="Q312" i="1" a="1"/>
  <c r="Q312" i="1"/>
  <c r="R312" i="1" a="1"/>
  <c r="R312" i="1"/>
  <c r="S312" i="1" a="1"/>
  <c r="S312" i="1"/>
  <c r="T312" i="1" a="1"/>
  <c r="T312" i="1"/>
  <c r="U312" i="1" a="1"/>
  <c r="U312" i="1"/>
  <c r="V312" i="1" a="1"/>
  <c r="V312" i="1" s="1"/>
  <c r="W312" i="1" a="1"/>
  <c r="W312" i="1"/>
  <c r="X312" i="1" a="1"/>
  <c r="X312" i="1"/>
  <c r="Y312" i="1" a="1"/>
  <c r="Y312" i="1"/>
  <c r="Z312" i="1" a="1"/>
  <c r="Z312" i="1" s="1"/>
  <c r="L313" i="1"/>
  <c r="M313" i="1"/>
  <c r="N313" i="1"/>
  <c r="O313" i="1" a="1"/>
  <c r="O313" i="1"/>
  <c r="P313" i="1" a="1"/>
  <c r="P313" i="1"/>
  <c r="Q313" i="1" a="1"/>
  <c r="Q313" i="1"/>
  <c r="R313" i="1" a="1"/>
  <c r="R313" i="1"/>
  <c r="S313" i="1" a="1"/>
  <c r="S313" i="1" s="1"/>
  <c r="T313" i="1" a="1"/>
  <c r="T313" i="1"/>
  <c r="U313" i="1" a="1"/>
  <c r="U313" i="1"/>
  <c r="V313" i="1" a="1"/>
  <c r="V313" i="1" s="1"/>
  <c r="W313" i="1" a="1"/>
  <c r="W313" i="1"/>
  <c r="X313" i="1" a="1"/>
  <c r="X313" i="1" s="1"/>
  <c r="Y313" i="1" a="1"/>
  <c r="Y313" i="1"/>
  <c r="Z313" i="1" a="1"/>
  <c r="Z313" i="1"/>
  <c r="L314" i="1"/>
  <c r="M314" i="1"/>
  <c r="N314" i="1"/>
  <c r="O314" i="1" a="1"/>
  <c r="O314" i="1"/>
  <c r="P314" i="1" a="1"/>
  <c r="P314" i="1"/>
  <c r="Q314" i="1" a="1"/>
  <c r="Q314" i="1" s="1"/>
  <c r="R314" i="1" a="1"/>
  <c r="R314" i="1"/>
  <c r="S314" i="1" a="1"/>
  <c r="S314" i="1" s="1"/>
  <c r="T314" i="1" a="1"/>
  <c r="T314" i="1"/>
  <c r="U314" i="1" a="1"/>
  <c r="U314" i="1"/>
  <c r="V314" i="1" a="1"/>
  <c r="V314" i="1"/>
  <c r="W314" i="1" a="1"/>
  <c r="W314" i="1"/>
  <c r="X314" i="1" a="1"/>
  <c r="X314" i="1"/>
  <c r="Y314" i="1" a="1"/>
  <c r="Y314" i="1"/>
  <c r="Z314" i="1" a="1"/>
  <c r="Z314" i="1"/>
  <c r="L315" i="1"/>
  <c r="M315" i="1"/>
  <c r="N315" i="1"/>
  <c r="O315" i="1" a="1"/>
  <c r="O315" i="1"/>
  <c r="P315" i="1" a="1"/>
  <c r="P315" i="1"/>
  <c r="Q315" i="1" a="1"/>
  <c r="Q315" i="1"/>
  <c r="R315" i="1" a="1"/>
  <c r="R315" i="1" s="1"/>
  <c r="S315" i="1" a="1"/>
  <c r="S315" i="1"/>
  <c r="T315" i="1" a="1"/>
  <c r="T315" i="1"/>
  <c r="U315" i="1" a="1"/>
  <c r="U315" i="1"/>
  <c r="V315" i="1" a="1"/>
  <c r="V315" i="1" s="1"/>
  <c r="W315" i="1" a="1"/>
  <c r="W315" i="1"/>
  <c r="X315" i="1" a="1"/>
  <c r="X315" i="1"/>
  <c r="Y315" i="1" a="1"/>
  <c r="Y315" i="1"/>
  <c r="Z315" i="1" a="1"/>
  <c r="Z315" i="1"/>
  <c r="L316" i="1"/>
  <c r="M316" i="1"/>
  <c r="N316" i="1"/>
  <c r="O316" i="1" a="1"/>
  <c r="O316" i="1" s="1"/>
  <c r="P316" i="1" a="1"/>
  <c r="P316" i="1"/>
  <c r="Q316" i="1" a="1"/>
  <c r="Q316" i="1"/>
  <c r="R316" i="1" a="1"/>
  <c r="R316" i="1"/>
  <c r="S316" i="1" a="1"/>
  <c r="S316" i="1"/>
  <c r="T316" i="1" a="1"/>
  <c r="T316" i="1" s="1"/>
  <c r="U316" i="1" a="1"/>
  <c r="U316" i="1" s="1"/>
  <c r="V316" i="1" a="1"/>
  <c r="V316" i="1" s="1"/>
  <c r="W316" i="1" a="1"/>
  <c r="W316" i="1" s="1"/>
  <c r="X316" i="1" a="1"/>
  <c r="X316" i="1"/>
  <c r="Y316" i="1" a="1"/>
  <c r="Y316" i="1"/>
  <c r="Z316" i="1" a="1"/>
  <c r="Z316" i="1"/>
  <c r="L317" i="1"/>
  <c r="M317" i="1"/>
  <c r="N317" i="1"/>
  <c r="O317" i="1" a="1"/>
  <c r="O317" i="1" s="1"/>
  <c r="P317" i="1" a="1"/>
  <c r="P317" i="1"/>
  <c r="Q317" i="1" a="1"/>
  <c r="Q317" i="1"/>
  <c r="R317" i="1" a="1"/>
  <c r="R317" i="1"/>
  <c r="S317" i="1" a="1"/>
  <c r="S317" i="1"/>
  <c r="T317" i="1" a="1"/>
  <c r="T317" i="1" s="1"/>
  <c r="U317" i="1" a="1"/>
  <c r="U317" i="1" s="1"/>
  <c r="V317" i="1" a="1"/>
  <c r="V317" i="1"/>
  <c r="W317" i="1" a="1"/>
  <c r="W317" i="1"/>
  <c r="X317" i="1" a="1"/>
  <c r="X317" i="1"/>
  <c r="Y317" i="1" a="1"/>
  <c r="Y317" i="1" s="1"/>
  <c r="Z317" i="1" a="1"/>
  <c r="Z317" i="1"/>
  <c r="L318" i="1"/>
  <c r="M318" i="1"/>
  <c r="N318" i="1"/>
  <c r="O318" i="1" a="1"/>
  <c r="O318" i="1" s="1"/>
  <c r="P318" i="1" a="1"/>
  <c r="P318" i="1" s="1"/>
  <c r="Q318" i="1" a="1"/>
  <c r="Q318" i="1"/>
  <c r="R318" i="1" a="1"/>
  <c r="R318" i="1" s="1"/>
  <c r="S318" i="1" a="1"/>
  <c r="S318" i="1"/>
  <c r="T318" i="1" a="1"/>
  <c r="T318" i="1"/>
  <c r="U318" i="1" a="1"/>
  <c r="U318" i="1"/>
  <c r="V318" i="1" a="1"/>
  <c r="V318" i="1" s="1"/>
  <c r="W318" i="1" a="1"/>
  <c r="W318" i="1"/>
  <c r="X318" i="1" a="1"/>
  <c r="X318" i="1"/>
  <c r="Y318" i="1" a="1"/>
  <c r="Y318" i="1" s="1"/>
  <c r="Z318" i="1" a="1"/>
  <c r="Z318" i="1" s="1"/>
  <c r="L319" i="1"/>
  <c r="M319" i="1"/>
  <c r="N319" i="1"/>
  <c r="O319" i="1" a="1"/>
  <c r="O319" i="1"/>
  <c r="P319" i="1" a="1"/>
  <c r="P319" i="1" s="1"/>
  <c r="Q319" i="1" a="1"/>
  <c r="Q319" i="1"/>
  <c r="R319" i="1" a="1"/>
  <c r="R319" i="1" s="1"/>
  <c r="S319" i="1" a="1"/>
  <c r="S319" i="1"/>
  <c r="T319" i="1" a="1"/>
  <c r="T319" i="1"/>
  <c r="U319" i="1" a="1"/>
  <c r="U319" i="1"/>
  <c r="V319" i="1" a="1"/>
  <c r="V319" i="1"/>
  <c r="W319" i="1" a="1"/>
  <c r="W319" i="1" s="1"/>
  <c r="X319" i="1" a="1"/>
  <c r="X319" i="1" s="1"/>
  <c r="Y319" i="1" a="1"/>
  <c r="Y319" i="1"/>
  <c r="Z319" i="1" a="1"/>
  <c r="Z319" i="1"/>
  <c r="L320" i="1"/>
  <c r="M320" i="1"/>
  <c r="N320" i="1"/>
  <c r="O320" i="1" a="1"/>
  <c r="O320" i="1" s="1"/>
  <c r="P320" i="1" a="1"/>
  <c r="P320" i="1" s="1"/>
  <c r="Q320" i="1" a="1"/>
  <c r="Q320" i="1" s="1"/>
  <c r="R320" i="1" a="1"/>
  <c r="R320" i="1" s="1"/>
  <c r="S320" i="1" a="1"/>
  <c r="S320" i="1"/>
  <c r="T320" i="1" a="1"/>
  <c r="T320" i="1"/>
  <c r="U320" i="1" a="1"/>
  <c r="U320" i="1"/>
  <c r="V320" i="1" a="1"/>
  <c r="V320" i="1"/>
  <c r="W320" i="1" a="1"/>
  <c r="W320" i="1"/>
  <c r="X320" i="1" a="1"/>
  <c r="X320" i="1"/>
  <c r="Y320" i="1" a="1"/>
  <c r="Y320" i="1" s="1"/>
  <c r="Z320" i="1" a="1"/>
  <c r="Z320" i="1"/>
  <c r="L321" i="1"/>
  <c r="M321" i="1"/>
  <c r="N321" i="1"/>
  <c r="O321" i="1" a="1"/>
  <c r="O321" i="1"/>
  <c r="P321" i="1" a="1"/>
  <c r="P321" i="1"/>
  <c r="Q321" i="1" a="1"/>
  <c r="Q321" i="1"/>
  <c r="R321" i="1" a="1"/>
  <c r="R321" i="1"/>
  <c r="S321" i="1" a="1"/>
  <c r="S321" i="1"/>
  <c r="T321" i="1" a="1"/>
  <c r="T321" i="1"/>
  <c r="U321" i="1" a="1"/>
  <c r="U321" i="1" s="1"/>
  <c r="V321" i="1" a="1"/>
  <c r="V321" i="1"/>
  <c r="W321" i="1" a="1"/>
  <c r="W321" i="1"/>
  <c r="X321" i="1" a="1"/>
  <c r="X321" i="1" s="1"/>
  <c r="Y321" i="1" a="1"/>
  <c r="Y321" i="1"/>
  <c r="Z321" i="1" a="1"/>
  <c r="Z321" i="1"/>
  <c r="L322" i="1"/>
  <c r="M322" i="1"/>
  <c r="N322" i="1"/>
  <c r="O322" i="1" a="1"/>
  <c r="O322" i="1"/>
  <c r="P322" i="1" a="1"/>
  <c r="P322" i="1"/>
  <c r="Q322" i="1" a="1"/>
  <c r="Q322" i="1"/>
  <c r="R322" i="1" a="1"/>
  <c r="R322" i="1" s="1"/>
  <c r="S322" i="1" a="1"/>
  <c r="S322" i="1"/>
  <c r="T322" i="1" a="1"/>
  <c r="T322" i="1"/>
  <c r="U322" i="1" a="1"/>
  <c r="U322" i="1" s="1"/>
  <c r="V322" i="1" a="1"/>
  <c r="V322" i="1"/>
  <c r="W322" i="1" a="1"/>
  <c r="W322" i="1" s="1"/>
  <c r="X322" i="1" a="1"/>
  <c r="X322" i="1"/>
  <c r="Y322" i="1" a="1"/>
  <c r="Y322" i="1"/>
  <c r="Z322" i="1" a="1"/>
  <c r="Z322" i="1"/>
  <c r="L323" i="1"/>
  <c r="M323" i="1"/>
  <c r="N323" i="1"/>
  <c r="O323" i="1" a="1"/>
  <c r="O323" i="1"/>
  <c r="P323" i="1" a="1"/>
  <c r="P323" i="1"/>
  <c r="Q323" i="1" a="1"/>
  <c r="Q323" i="1"/>
  <c r="R323" i="1" a="1"/>
  <c r="R323" i="1"/>
  <c r="S323" i="1" a="1"/>
  <c r="S323" i="1"/>
  <c r="T323" i="1" a="1"/>
  <c r="T323" i="1"/>
  <c r="U323" i="1" a="1"/>
  <c r="U323" i="1"/>
  <c r="V323" i="1" a="1"/>
  <c r="V323" i="1" s="1"/>
  <c r="W323" i="1" a="1"/>
  <c r="W323" i="1" s="1"/>
  <c r="X323" i="1" a="1"/>
  <c r="X323" i="1" s="1"/>
  <c r="Y323" i="1" a="1"/>
  <c r="Y323" i="1"/>
  <c r="Z323" i="1" a="1"/>
  <c r="Z323" i="1"/>
  <c r="L324" i="1"/>
  <c r="M324" i="1"/>
  <c r="N324" i="1"/>
  <c r="O324" i="1" a="1"/>
  <c r="O324" i="1"/>
  <c r="P324" i="1" a="1"/>
  <c r="P324" i="1" s="1"/>
  <c r="Q324" i="1" a="1"/>
  <c r="Q324" i="1"/>
  <c r="R324" i="1" a="1"/>
  <c r="R324" i="1" s="1"/>
  <c r="S324" i="1" a="1"/>
  <c r="S324" i="1" s="1"/>
  <c r="T324" i="1" a="1"/>
  <c r="T324" i="1" s="1"/>
  <c r="U324" i="1" a="1"/>
  <c r="U324" i="1" s="1"/>
  <c r="V324" i="1" a="1"/>
  <c r="V324" i="1"/>
  <c r="W324" i="1" a="1"/>
  <c r="W324" i="1" s="1"/>
  <c r="X324" i="1" a="1"/>
  <c r="X324" i="1" s="1"/>
  <c r="Y324" i="1" a="1"/>
  <c r="Y324" i="1"/>
  <c r="Z324" i="1" a="1"/>
  <c r="Z324" i="1"/>
  <c r="L325" i="1"/>
  <c r="M325" i="1"/>
  <c r="N325" i="1"/>
  <c r="O325" i="1" a="1"/>
  <c r="O325" i="1"/>
  <c r="P325" i="1" a="1"/>
  <c r="P325" i="1"/>
  <c r="Q325" i="1" a="1"/>
  <c r="Q325" i="1" s="1"/>
  <c r="R325" i="1" a="1"/>
  <c r="R325" i="1"/>
  <c r="S325" i="1" a="1"/>
  <c r="S325" i="1"/>
  <c r="T325" i="1" a="1"/>
  <c r="T325" i="1"/>
  <c r="U325" i="1" a="1"/>
  <c r="U325" i="1"/>
  <c r="V325" i="1" a="1"/>
  <c r="V325" i="1"/>
  <c r="W325" i="1" a="1"/>
  <c r="W325" i="1"/>
  <c r="X325" i="1" a="1"/>
  <c r="X325" i="1"/>
  <c r="Y325" i="1" a="1"/>
  <c r="Y325" i="1" s="1"/>
  <c r="Z325" i="1" a="1"/>
  <c r="Z325" i="1"/>
  <c r="L326" i="1"/>
  <c r="M326" i="1"/>
  <c r="N326" i="1"/>
  <c r="O326" i="1" a="1"/>
  <c r="O326" i="1"/>
  <c r="P326" i="1" a="1"/>
  <c r="P326" i="1"/>
  <c r="Q326" i="1" a="1"/>
  <c r="Q326" i="1" s="1"/>
  <c r="R326" i="1" a="1"/>
  <c r="R326" i="1" s="1"/>
  <c r="S326" i="1" a="1"/>
  <c r="S326" i="1"/>
  <c r="T326" i="1" a="1"/>
  <c r="T326" i="1"/>
  <c r="U326" i="1" a="1"/>
  <c r="U326" i="1"/>
  <c r="V326" i="1" a="1"/>
  <c r="V326" i="1" s="1"/>
  <c r="W326" i="1" a="1"/>
  <c r="W326" i="1"/>
  <c r="X326" i="1" a="1"/>
  <c r="X326" i="1" s="1"/>
  <c r="Y326" i="1" a="1"/>
  <c r="Y326" i="1"/>
  <c r="Z326" i="1" a="1"/>
  <c r="Z326" i="1"/>
  <c r="L327" i="1"/>
  <c r="M327" i="1"/>
  <c r="N327" i="1"/>
  <c r="O327" i="1" a="1"/>
  <c r="O327" i="1"/>
  <c r="P327" i="1" a="1"/>
  <c r="P327" i="1"/>
  <c r="Q327" i="1" a="1"/>
  <c r="Q327" i="1"/>
  <c r="R327" i="1" a="1"/>
  <c r="R327" i="1"/>
  <c r="S327" i="1" a="1"/>
  <c r="S327" i="1" s="1"/>
  <c r="T327" i="1" a="1"/>
  <c r="T327" i="1" s="1"/>
  <c r="U327" i="1" a="1"/>
  <c r="U327" i="1"/>
  <c r="V327" i="1" a="1"/>
  <c r="V327" i="1"/>
  <c r="W327" i="1" a="1"/>
  <c r="W327" i="1"/>
  <c r="X327" i="1" a="1"/>
  <c r="X327" i="1"/>
  <c r="Y327" i="1" a="1"/>
  <c r="Y327" i="1"/>
  <c r="Z327" i="1" a="1"/>
  <c r="Z327" i="1"/>
  <c r="L328" i="1"/>
  <c r="M328" i="1"/>
  <c r="N328" i="1"/>
  <c r="O328" i="1" a="1"/>
  <c r="O328" i="1"/>
  <c r="P328" i="1" a="1"/>
  <c r="P328" i="1" s="1"/>
  <c r="Q328" i="1" a="1"/>
  <c r="Q328" i="1" s="1"/>
  <c r="R328" i="1" a="1"/>
  <c r="R328" i="1"/>
  <c r="S328" i="1" a="1"/>
  <c r="S328" i="1"/>
  <c r="T328" i="1" a="1"/>
  <c r="T328" i="1" s="1"/>
  <c r="U328" i="1" a="1"/>
  <c r="U328" i="1" s="1"/>
  <c r="V328" i="1" a="1"/>
  <c r="V328" i="1"/>
  <c r="W328" i="1" a="1"/>
  <c r="W328" i="1"/>
  <c r="X328" i="1" a="1"/>
  <c r="X328" i="1"/>
  <c r="Y328" i="1" a="1"/>
  <c r="Y328" i="1"/>
  <c r="Z328" i="1" a="1"/>
  <c r="Z328" i="1"/>
  <c r="L329" i="1"/>
  <c r="M329" i="1"/>
  <c r="N329" i="1"/>
  <c r="O329" i="1" a="1"/>
  <c r="O329" i="1"/>
  <c r="P329" i="1" a="1"/>
  <c r="P329" i="1"/>
  <c r="Q329" i="1" a="1"/>
  <c r="Q329" i="1"/>
  <c r="R329" i="1" a="1"/>
  <c r="R329" i="1"/>
  <c r="S329" i="1" a="1"/>
  <c r="S329" i="1"/>
  <c r="T329" i="1" a="1"/>
  <c r="T329" i="1"/>
  <c r="U329" i="1" a="1"/>
  <c r="U329" i="1" s="1"/>
  <c r="V329" i="1" a="1"/>
  <c r="V329" i="1" s="1"/>
  <c r="W329" i="1" a="1"/>
  <c r="W329" i="1" s="1"/>
  <c r="X329" i="1" a="1"/>
  <c r="X329" i="1"/>
  <c r="Y329" i="1" a="1"/>
  <c r="Y329" i="1"/>
  <c r="Z329" i="1" a="1"/>
  <c r="Z329" i="1" s="1"/>
  <c r="L330" i="1"/>
  <c r="M330" i="1"/>
  <c r="N330" i="1"/>
  <c r="O330" i="1" a="1"/>
  <c r="O330" i="1"/>
  <c r="P330" i="1" a="1"/>
  <c r="P330" i="1"/>
  <c r="Q330" i="1" a="1"/>
  <c r="Q330" i="1"/>
  <c r="R330" i="1" a="1"/>
  <c r="R330" i="1"/>
  <c r="S330" i="1" a="1"/>
  <c r="S330" i="1" s="1"/>
  <c r="T330" i="1" a="1"/>
  <c r="T330" i="1" s="1"/>
  <c r="U330" i="1" a="1"/>
  <c r="U330" i="1"/>
  <c r="V330" i="1" a="1"/>
  <c r="V330" i="1"/>
  <c r="W330" i="1" a="1"/>
  <c r="W330" i="1" s="1"/>
  <c r="X330" i="1" a="1"/>
  <c r="X330" i="1"/>
  <c r="Y330" i="1" a="1"/>
  <c r="Y330" i="1"/>
  <c r="Z330" i="1" a="1"/>
  <c r="Z330" i="1"/>
  <c r="L331" i="1"/>
  <c r="M331" i="1"/>
  <c r="N331" i="1"/>
  <c r="O331" i="1" a="1"/>
  <c r="O331" i="1"/>
  <c r="P331" i="1" a="1"/>
  <c r="P331" i="1" s="1"/>
  <c r="Q331" i="1" a="1"/>
  <c r="Q331" i="1"/>
  <c r="R331" i="1" a="1"/>
  <c r="R331" i="1"/>
  <c r="S331" i="1" a="1"/>
  <c r="S331" i="1" s="1"/>
  <c r="T331" i="1" a="1"/>
  <c r="T331" i="1"/>
  <c r="U331" i="1" a="1"/>
  <c r="U331" i="1"/>
  <c r="V331" i="1" a="1"/>
  <c r="V331" i="1"/>
  <c r="W331" i="1" a="1"/>
  <c r="W331" i="1"/>
  <c r="X331" i="1" a="1"/>
  <c r="X331" i="1" s="1"/>
  <c r="Y331" i="1" a="1"/>
  <c r="Y331" i="1"/>
  <c r="Z331" i="1" a="1"/>
  <c r="Z331" i="1" s="1"/>
  <c r="L332" i="1"/>
  <c r="M332" i="1"/>
  <c r="N332" i="1"/>
  <c r="O332" i="1" a="1"/>
  <c r="O332" i="1"/>
  <c r="P332" i="1" a="1"/>
  <c r="P332" i="1" s="1"/>
  <c r="Q332" i="1" a="1"/>
  <c r="Q332" i="1"/>
  <c r="R332" i="1" a="1"/>
  <c r="R332" i="1" s="1"/>
  <c r="S332" i="1" a="1"/>
  <c r="S332" i="1" s="1"/>
  <c r="T332" i="1" a="1"/>
  <c r="T332" i="1"/>
  <c r="U332" i="1" a="1"/>
  <c r="U332" i="1"/>
  <c r="V332" i="1" a="1"/>
  <c r="V332" i="1"/>
  <c r="W332" i="1" a="1"/>
  <c r="W332" i="1" s="1"/>
  <c r="X332" i="1" a="1"/>
  <c r="X332" i="1"/>
  <c r="Y332" i="1" a="1"/>
  <c r="Y332" i="1"/>
  <c r="Z332" i="1" a="1"/>
  <c r="Z332" i="1" s="1"/>
  <c r="L333" i="1"/>
  <c r="M333" i="1"/>
  <c r="N333" i="1"/>
  <c r="O333" i="1" a="1"/>
  <c r="O333" i="1" s="1"/>
  <c r="P333" i="1" a="1"/>
  <c r="P333" i="1" s="1"/>
  <c r="Q333" i="1" a="1"/>
  <c r="Q333" i="1"/>
  <c r="R333" i="1" a="1"/>
  <c r="R333" i="1"/>
  <c r="S333" i="1" a="1"/>
  <c r="S333" i="1" s="1"/>
  <c r="T333" i="1" a="1"/>
  <c r="T333" i="1"/>
  <c r="U333" i="1" a="1"/>
  <c r="U333" i="1"/>
  <c r="V333" i="1" a="1"/>
  <c r="V333" i="1"/>
  <c r="W333" i="1" a="1"/>
  <c r="W333" i="1"/>
  <c r="X333" i="1" a="1"/>
  <c r="X333" i="1"/>
  <c r="Y333" i="1" a="1"/>
  <c r="Y333" i="1"/>
  <c r="Z333" i="1" a="1"/>
  <c r="Z333" i="1" s="1"/>
  <c r="L334" i="1"/>
  <c r="M334" i="1"/>
  <c r="N334" i="1"/>
  <c r="O334" i="1" a="1"/>
  <c r="O334" i="1"/>
  <c r="P334" i="1" a="1"/>
  <c r="P334" i="1" s="1"/>
  <c r="Q334" i="1" a="1"/>
  <c r="Q334" i="1"/>
  <c r="R334" i="1" a="1"/>
  <c r="R334" i="1"/>
  <c r="S334" i="1" a="1"/>
  <c r="S334" i="1" s="1"/>
  <c r="T334" i="1" a="1"/>
  <c r="T334" i="1"/>
  <c r="U334" i="1" a="1"/>
  <c r="U334" i="1"/>
  <c r="V334" i="1" a="1"/>
  <c r="V334" i="1"/>
  <c r="W334" i="1" a="1"/>
  <c r="W334" i="1"/>
  <c r="X334" i="1" a="1"/>
  <c r="X334" i="1" s="1"/>
  <c r="Y334" i="1" a="1"/>
  <c r="Y334" i="1"/>
  <c r="Z334" i="1" a="1"/>
  <c r="Z334" i="1" s="1"/>
  <c r="L335" i="1"/>
  <c r="M335" i="1"/>
  <c r="N335" i="1"/>
  <c r="O335" i="1" a="1"/>
  <c r="O335" i="1"/>
  <c r="P335" i="1" a="1"/>
  <c r="P335" i="1"/>
  <c r="Q335" i="1" a="1"/>
  <c r="Q335" i="1" s="1"/>
  <c r="R335" i="1" a="1"/>
  <c r="R335" i="1"/>
  <c r="S335" i="1" a="1"/>
  <c r="S335" i="1"/>
  <c r="T335" i="1" a="1"/>
  <c r="T335" i="1" s="1"/>
  <c r="U335" i="1" a="1"/>
  <c r="U335" i="1" s="1"/>
  <c r="V335" i="1" a="1"/>
  <c r="V335" i="1" s="1"/>
  <c r="W335" i="1" a="1"/>
  <c r="W335" i="1"/>
  <c r="X335" i="1" a="1"/>
  <c r="X335" i="1"/>
  <c r="Y335" i="1" a="1"/>
  <c r="Y335" i="1"/>
  <c r="Z335" i="1" a="1"/>
  <c r="Z335" i="1"/>
  <c r="L336" i="1"/>
  <c r="M336" i="1"/>
  <c r="N336" i="1"/>
  <c r="O336" i="1" a="1"/>
  <c r="O336" i="1" s="1"/>
  <c r="P336" i="1" a="1"/>
  <c r="P336" i="1"/>
  <c r="Q336" i="1" a="1"/>
  <c r="Q336" i="1"/>
  <c r="R336" i="1" a="1"/>
  <c r="R336" i="1" s="1"/>
  <c r="S336" i="1" a="1"/>
  <c r="S336" i="1" s="1"/>
  <c r="T336" i="1" a="1"/>
  <c r="T336" i="1" s="1"/>
  <c r="U336" i="1" a="1"/>
  <c r="U336" i="1"/>
  <c r="V336" i="1" a="1"/>
  <c r="V336" i="1" s="1"/>
  <c r="W336" i="1" a="1"/>
  <c r="W336" i="1"/>
  <c r="X336" i="1" a="1"/>
  <c r="X336" i="1"/>
  <c r="Y336" i="1" a="1"/>
  <c r="Y336" i="1"/>
  <c r="Z336" i="1" a="1"/>
  <c r="Z336" i="1"/>
  <c r="L337" i="1"/>
  <c r="M337" i="1"/>
  <c r="N337" i="1"/>
  <c r="O337" i="1" a="1"/>
  <c r="O337" i="1" s="1"/>
  <c r="P337" i="1" a="1"/>
  <c r="P337" i="1"/>
  <c r="Q337" i="1" a="1"/>
  <c r="Q337" i="1"/>
  <c r="R337" i="1" a="1"/>
  <c r="R337" i="1"/>
  <c r="S337" i="1" a="1"/>
  <c r="S337" i="1"/>
  <c r="T337" i="1" a="1"/>
  <c r="T337" i="1"/>
  <c r="U337" i="1" a="1"/>
  <c r="U337" i="1"/>
  <c r="V337" i="1" a="1"/>
  <c r="V337" i="1"/>
  <c r="W337" i="1" a="1"/>
  <c r="W337" i="1"/>
  <c r="X337" i="1" a="1"/>
  <c r="X337" i="1" s="1"/>
  <c r="Y337" i="1" a="1"/>
  <c r="Y337" i="1" s="1"/>
  <c r="Z337" i="1" a="1"/>
  <c r="Z337" i="1"/>
  <c r="L338" i="1"/>
  <c r="M338" i="1"/>
  <c r="N338" i="1"/>
  <c r="O338" i="1" a="1"/>
  <c r="O338" i="1" s="1"/>
  <c r="P338" i="1" a="1"/>
  <c r="P338" i="1"/>
  <c r="Q338" i="1" a="1"/>
  <c r="Q338" i="1"/>
  <c r="R338" i="1" a="1"/>
  <c r="R338" i="1"/>
  <c r="S338" i="1" a="1"/>
  <c r="S338" i="1"/>
  <c r="T338" i="1" a="1"/>
  <c r="T338" i="1"/>
  <c r="U338" i="1" a="1"/>
  <c r="U338" i="1"/>
  <c r="V338" i="1" a="1"/>
  <c r="V338" i="1"/>
  <c r="W338" i="1" a="1"/>
  <c r="W338" i="1" s="1"/>
  <c r="X338" i="1" a="1"/>
  <c r="X338" i="1" s="1"/>
  <c r="Y338" i="1" a="1"/>
  <c r="Y338" i="1" s="1"/>
  <c r="Z338" i="1" a="1"/>
  <c r="Z338" i="1"/>
  <c r="L339" i="1"/>
  <c r="M339" i="1"/>
  <c r="N339" i="1"/>
  <c r="O339" i="1" a="1"/>
  <c r="O339" i="1"/>
  <c r="P339" i="1" a="1"/>
  <c r="P339" i="1"/>
  <c r="Q339" i="1" a="1"/>
  <c r="Q339" i="1"/>
  <c r="R339" i="1" a="1"/>
  <c r="R339" i="1" s="1"/>
  <c r="S339" i="1" a="1"/>
  <c r="S339" i="1"/>
  <c r="T339" i="1" a="1"/>
  <c r="T339" i="1" s="1"/>
  <c r="U339" i="1" a="1"/>
  <c r="U339" i="1" s="1"/>
  <c r="V339" i="1" a="1"/>
  <c r="V339" i="1"/>
  <c r="W339" i="1" a="1"/>
  <c r="W339" i="1"/>
  <c r="X339" i="1" a="1"/>
  <c r="X339" i="1" s="1"/>
  <c r="Y339" i="1" a="1"/>
  <c r="Y339" i="1"/>
  <c r="Z339" i="1" a="1"/>
  <c r="Z339" i="1"/>
  <c r="L340" i="1"/>
  <c r="M340" i="1"/>
  <c r="N340" i="1"/>
  <c r="O340" i="1" a="1"/>
  <c r="O340" i="1"/>
  <c r="P340" i="1" a="1"/>
  <c r="P340" i="1"/>
  <c r="Q340" i="1" a="1"/>
  <c r="Q340" i="1" s="1"/>
  <c r="R340" i="1" a="1"/>
  <c r="R340" i="1" s="1"/>
  <c r="S340" i="1" a="1"/>
  <c r="S340" i="1"/>
  <c r="T340" i="1" a="1"/>
  <c r="T340" i="1" s="1"/>
  <c r="U340" i="1" a="1"/>
  <c r="U340" i="1"/>
  <c r="V340" i="1" a="1"/>
  <c r="V340" i="1"/>
  <c r="W340" i="1" a="1"/>
  <c r="W340" i="1"/>
  <c r="X340" i="1" a="1"/>
  <c r="X340" i="1"/>
  <c r="Y340" i="1" a="1"/>
  <c r="Y340" i="1"/>
  <c r="Z340" i="1" a="1"/>
  <c r="Z340" i="1"/>
  <c r="L341" i="1"/>
  <c r="M341" i="1"/>
  <c r="N341" i="1"/>
  <c r="O341" i="1" a="1"/>
  <c r="O341" i="1"/>
  <c r="P341" i="1" a="1"/>
  <c r="P341" i="1"/>
  <c r="Q341" i="1" a="1"/>
  <c r="Q341" i="1"/>
  <c r="R341" i="1" a="1"/>
  <c r="R341" i="1" s="1"/>
  <c r="S341" i="1" a="1"/>
  <c r="S341" i="1"/>
  <c r="T341" i="1" a="1"/>
  <c r="T341" i="1"/>
  <c r="U341" i="1" a="1"/>
  <c r="U341" i="1"/>
  <c r="V341" i="1" a="1"/>
  <c r="V341" i="1"/>
  <c r="W341" i="1" a="1"/>
  <c r="W341" i="1"/>
  <c r="X341" i="1" a="1"/>
  <c r="X341" i="1" s="1"/>
  <c r="Y341" i="1" a="1"/>
  <c r="Y341" i="1"/>
  <c r="Z341" i="1" a="1"/>
  <c r="Z341" i="1"/>
  <c r="L342" i="1"/>
  <c r="M342" i="1"/>
  <c r="N342" i="1"/>
  <c r="O342" i="1" a="1"/>
  <c r="O342" i="1" s="1"/>
  <c r="P342" i="1" a="1"/>
  <c r="P342" i="1"/>
  <c r="Q342" i="1" a="1"/>
  <c r="Q342" i="1" s="1"/>
  <c r="R342" i="1" a="1"/>
  <c r="R342" i="1"/>
  <c r="S342" i="1" a="1"/>
  <c r="S342" i="1"/>
  <c r="T342" i="1" a="1"/>
  <c r="T342" i="1" s="1"/>
  <c r="U342" i="1" a="1"/>
  <c r="U342" i="1" s="1"/>
  <c r="V342" i="1" a="1"/>
  <c r="V342" i="1"/>
  <c r="W342" i="1" a="1"/>
  <c r="W342" i="1"/>
  <c r="X342" i="1" a="1"/>
  <c r="X342" i="1"/>
  <c r="Y342" i="1" a="1"/>
  <c r="Y342" i="1"/>
  <c r="Z342" i="1" a="1"/>
  <c r="Z342" i="1" s="1"/>
  <c r="L343" i="1"/>
  <c r="M343" i="1"/>
  <c r="N343" i="1"/>
  <c r="O343" i="1" a="1"/>
  <c r="O343" i="1" s="1"/>
  <c r="P343" i="1" a="1"/>
  <c r="P343" i="1"/>
  <c r="Q343" i="1" a="1"/>
  <c r="Q343" i="1" s="1"/>
  <c r="R343" i="1" a="1"/>
  <c r="R343" i="1"/>
  <c r="S343" i="1" a="1"/>
  <c r="S343" i="1"/>
  <c r="T343" i="1" a="1"/>
  <c r="T343" i="1"/>
  <c r="U343" i="1" a="1"/>
  <c r="U343" i="1"/>
  <c r="V343" i="1" a="1"/>
  <c r="V343" i="1"/>
  <c r="W343" i="1" a="1"/>
  <c r="W343" i="1" s="1"/>
  <c r="X343" i="1" a="1"/>
  <c r="X343" i="1"/>
  <c r="Y343" i="1" a="1"/>
  <c r="Y343" i="1"/>
  <c r="Z343" i="1" a="1"/>
  <c r="Z343" i="1" s="1"/>
  <c r="L344" i="1"/>
  <c r="M344" i="1"/>
  <c r="N344" i="1"/>
  <c r="O344" i="1" a="1"/>
  <c r="O344" i="1"/>
  <c r="P344" i="1" a="1"/>
  <c r="P344" i="1"/>
  <c r="Q344" i="1" a="1"/>
  <c r="Q344" i="1"/>
  <c r="R344" i="1" a="1"/>
  <c r="R344" i="1" s="1"/>
  <c r="S344" i="1" a="1"/>
  <c r="S344" i="1"/>
  <c r="T344" i="1" a="1"/>
  <c r="T344" i="1"/>
  <c r="U344" i="1" a="1"/>
  <c r="U344" i="1"/>
  <c r="V344" i="1" a="1"/>
  <c r="V344" i="1"/>
  <c r="W344" i="1" a="1"/>
  <c r="W344" i="1" s="1"/>
  <c r="X344" i="1" a="1"/>
  <c r="X344" i="1" s="1"/>
  <c r="Y344" i="1" a="1"/>
  <c r="Y344" i="1"/>
  <c r="Z344" i="1" a="1"/>
  <c r="Z344" i="1"/>
  <c r="L345" i="1"/>
  <c r="M345" i="1"/>
  <c r="N345" i="1"/>
  <c r="O345" i="1" a="1"/>
  <c r="O345" i="1"/>
  <c r="P345" i="1" a="1"/>
  <c r="P345" i="1"/>
  <c r="Q345" i="1" a="1"/>
  <c r="Q345" i="1" s="1"/>
  <c r="R345" i="1" a="1"/>
  <c r="R345" i="1"/>
  <c r="S345" i="1" a="1"/>
  <c r="S345" i="1"/>
  <c r="T345" i="1" a="1"/>
  <c r="T345" i="1" s="1"/>
  <c r="U345" i="1" a="1"/>
  <c r="U345" i="1"/>
  <c r="V345" i="1" a="1"/>
  <c r="V345" i="1"/>
  <c r="W345" i="1" a="1"/>
  <c r="W345" i="1"/>
  <c r="X345" i="1" a="1"/>
  <c r="X345" i="1"/>
  <c r="Y345" i="1" a="1"/>
  <c r="Y345" i="1"/>
  <c r="Z345" i="1" a="1"/>
  <c r="Z345" i="1" s="1"/>
  <c r="L346" i="1"/>
  <c r="M346" i="1"/>
  <c r="N346" i="1"/>
  <c r="O346" i="1" a="1"/>
  <c r="O346" i="1" s="1"/>
  <c r="P346" i="1" a="1"/>
  <c r="P346" i="1" s="1"/>
  <c r="Q346" i="1" a="1"/>
  <c r="Q346" i="1" s="1"/>
  <c r="R346" i="1" a="1"/>
  <c r="R346" i="1"/>
  <c r="S346" i="1" a="1"/>
  <c r="S346" i="1"/>
  <c r="T346" i="1" a="1"/>
  <c r="T346" i="1"/>
  <c r="U346" i="1" a="1"/>
  <c r="U346" i="1"/>
  <c r="V346" i="1" a="1"/>
  <c r="V346" i="1"/>
  <c r="W346" i="1" a="1"/>
  <c r="W346" i="1"/>
  <c r="X346" i="1" a="1"/>
  <c r="X346" i="1"/>
  <c r="Y346" i="1" a="1"/>
  <c r="Y346" i="1" s="1"/>
  <c r="Z346" i="1" a="1"/>
  <c r="Z346" i="1" s="1"/>
  <c r="L347" i="1"/>
  <c r="M347" i="1"/>
  <c r="N347" i="1"/>
  <c r="O347" i="1" a="1"/>
  <c r="O347" i="1"/>
  <c r="P347" i="1" a="1"/>
  <c r="P347" i="1"/>
  <c r="Q347" i="1" a="1"/>
  <c r="Q347" i="1" s="1"/>
  <c r="R347" i="1" a="1"/>
  <c r="R347" i="1"/>
  <c r="S347" i="1" a="1"/>
  <c r="S347" i="1"/>
  <c r="T347" i="1" a="1"/>
  <c r="T347" i="1"/>
  <c r="U347" i="1" a="1"/>
  <c r="U347" i="1"/>
  <c r="V347" i="1" a="1"/>
  <c r="V347" i="1" s="1"/>
  <c r="W347" i="1" a="1"/>
  <c r="W347" i="1" s="1"/>
  <c r="X347" i="1" a="1"/>
  <c r="X347" i="1"/>
  <c r="Y347" i="1" a="1"/>
  <c r="Y347" i="1"/>
  <c r="Z347" i="1" a="1"/>
  <c r="Z347" i="1"/>
  <c r="L348" i="1"/>
  <c r="M348" i="1"/>
  <c r="N348" i="1"/>
  <c r="O348" i="1" a="1"/>
  <c r="O348" i="1"/>
  <c r="P348" i="1" a="1"/>
  <c r="P348" i="1"/>
  <c r="Q348" i="1" a="1"/>
  <c r="Q348" i="1"/>
  <c r="R348" i="1" a="1"/>
  <c r="R348" i="1"/>
  <c r="S348" i="1" a="1"/>
  <c r="S348" i="1" s="1"/>
  <c r="T348" i="1" a="1"/>
  <c r="T348" i="1" s="1"/>
  <c r="U348" i="1" a="1"/>
  <c r="U348" i="1"/>
  <c r="V348" i="1" a="1"/>
  <c r="V348" i="1" s="1"/>
  <c r="W348" i="1" a="1"/>
  <c r="W348" i="1"/>
  <c r="X348" i="1" a="1"/>
  <c r="X348" i="1"/>
  <c r="Y348" i="1" a="1"/>
  <c r="Y348" i="1"/>
  <c r="Z348" i="1" a="1"/>
  <c r="Z348" i="1"/>
  <c r="L349" i="1"/>
  <c r="M349" i="1"/>
  <c r="N349" i="1"/>
  <c r="O349" i="1" a="1"/>
  <c r="O349" i="1" s="1"/>
  <c r="P349" i="1" a="1"/>
  <c r="P349" i="1" s="1"/>
  <c r="Q349" i="1" a="1"/>
  <c r="Q349" i="1"/>
  <c r="R349" i="1" a="1"/>
  <c r="R349" i="1"/>
  <c r="S349" i="1" a="1"/>
  <c r="S349" i="1"/>
  <c r="T349" i="1" a="1"/>
  <c r="T349" i="1"/>
  <c r="U349" i="1" a="1"/>
  <c r="U349" i="1"/>
  <c r="V349" i="1" a="1"/>
  <c r="V349" i="1"/>
  <c r="W349" i="1" a="1"/>
  <c r="W349" i="1" s="1"/>
  <c r="X349" i="1" a="1"/>
  <c r="X349" i="1"/>
  <c r="Y349" i="1" a="1"/>
  <c r="Y349" i="1"/>
  <c r="Z349" i="1" a="1"/>
  <c r="Z349" i="1" s="1"/>
  <c r="L350" i="1"/>
  <c r="M350" i="1"/>
  <c r="N350" i="1"/>
  <c r="O350" i="1" a="1"/>
  <c r="O350" i="1"/>
  <c r="P350" i="1" a="1"/>
  <c r="P350" i="1"/>
  <c r="Q350" i="1" a="1"/>
  <c r="Q350" i="1"/>
  <c r="R350" i="1" a="1"/>
  <c r="R350" i="1"/>
  <c r="S350" i="1" a="1"/>
  <c r="S350" i="1"/>
  <c r="T350" i="1" a="1"/>
  <c r="T350" i="1" s="1"/>
  <c r="U350" i="1" a="1"/>
  <c r="U350" i="1"/>
  <c r="V350" i="1" a="1"/>
  <c r="V350" i="1" s="1"/>
  <c r="W350" i="1" a="1"/>
  <c r="W350" i="1" s="1"/>
  <c r="X350" i="1" a="1"/>
  <c r="X350" i="1"/>
  <c r="Y350" i="1" a="1"/>
  <c r="Y350" i="1" s="1"/>
  <c r="Z350" i="1" a="1"/>
  <c r="Z350" i="1"/>
  <c r="L351" i="1"/>
  <c r="M351" i="1"/>
  <c r="N351" i="1"/>
  <c r="O351" i="1" a="1"/>
  <c r="O351" i="1"/>
  <c r="P351" i="1" a="1"/>
  <c r="P351" i="1"/>
  <c r="Q351" i="1" a="1"/>
  <c r="Q351" i="1"/>
  <c r="R351" i="1" a="1"/>
  <c r="R351" i="1" s="1"/>
  <c r="S351" i="1" a="1"/>
  <c r="S351" i="1" s="1"/>
  <c r="T351" i="1" a="1"/>
  <c r="T351" i="1"/>
  <c r="U351" i="1" a="1"/>
  <c r="U351" i="1"/>
  <c r="V351" i="1" a="1"/>
  <c r="V351" i="1" s="1"/>
  <c r="W351" i="1" a="1"/>
  <c r="W351" i="1"/>
  <c r="X351" i="1" a="1"/>
  <c r="X351" i="1"/>
  <c r="Y351" i="1" a="1"/>
  <c r="Y351" i="1"/>
  <c r="Z351" i="1" a="1"/>
  <c r="Z351" i="1"/>
  <c r="L352" i="1"/>
  <c r="M352" i="1"/>
  <c r="N352" i="1"/>
  <c r="O352" i="1" a="1"/>
  <c r="O352" i="1" s="1"/>
  <c r="P352" i="1" a="1"/>
  <c r="P352" i="1" s="1"/>
  <c r="Q352" i="1" a="1"/>
  <c r="Q352" i="1"/>
  <c r="R352" i="1" a="1"/>
  <c r="R352" i="1" s="1"/>
  <c r="S352" i="1" a="1"/>
  <c r="S352" i="1"/>
  <c r="T352" i="1" a="1"/>
  <c r="T352" i="1"/>
  <c r="U352" i="1" a="1"/>
  <c r="U352" i="1"/>
  <c r="V352" i="1" a="1"/>
  <c r="V352" i="1"/>
  <c r="W352" i="1" a="1"/>
  <c r="W352" i="1"/>
  <c r="X352" i="1" a="1"/>
  <c r="X352" i="1"/>
  <c r="Y352" i="1" a="1"/>
  <c r="Y352" i="1" s="1"/>
  <c r="Z352" i="1" a="1"/>
  <c r="Z352" i="1" s="1"/>
  <c r="L353" i="1"/>
  <c r="M353" i="1"/>
  <c r="N353" i="1"/>
  <c r="O353" i="1" a="1"/>
  <c r="O353" i="1"/>
  <c r="P353" i="1" a="1"/>
  <c r="P353" i="1"/>
  <c r="Q353" i="1" a="1"/>
  <c r="Q353" i="1" s="1"/>
  <c r="R353" i="1" a="1"/>
  <c r="R353" i="1"/>
  <c r="S353" i="1" a="1"/>
  <c r="S353" i="1"/>
  <c r="T353" i="1" a="1"/>
  <c r="T353" i="1"/>
  <c r="U353" i="1" a="1"/>
  <c r="U353" i="1"/>
  <c r="V353" i="1" a="1"/>
  <c r="V353" i="1" s="1"/>
  <c r="W353" i="1" a="1"/>
  <c r="W353" i="1"/>
  <c r="X353" i="1" a="1"/>
  <c r="X353" i="1"/>
  <c r="Y353" i="1" a="1"/>
  <c r="Y353" i="1"/>
  <c r="Z353" i="1" a="1"/>
  <c r="Z353" i="1" s="1"/>
  <c r="L354" i="1"/>
  <c r="M354" i="1"/>
  <c r="N354" i="1"/>
  <c r="O354" i="1" a="1"/>
  <c r="O354" i="1"/>
  <c r="P354" i="1" a="1"/>
  <c r="P354" i="1"/>
  <c r="Q354" i="1" a="1"/>
  <c r="Q354" i="1"/>
  <c r="R354" i="1" a="1"/>
  <c r="R354" i="1" s="1"/>
  <c r="S354" i="1" a="1"/>
  <c r="S354" i="1" s="1"/>
  <c r="T354" i="1" a="1"/>
  <c r="T354" i="1" s="1"/>
  <c r="U354" i="1" a="1"/>
  <c r="U354" i="1"/>
  <c r="V354" i="1" a="1"/>
  <c r="V354" i="1"/>
  <c r="W354" i="1" a="1"/>
  <c r="W354" i="1"/>
  <c r="X354" i="1" a="1"/>
  <c r="X354" i="1"/>
  <c r="Y354" i="1" a="1"/>
  <c r="Y354" i="1" s="1"/>
  <c r="Z354" i="1" a="1"/>
  <c r="Z354" i="1"/>
  <c r="L355" i="1"/>
  <c r="M355" i="1"/>
  <c r="N355" i="1"/>
  <c r="O355" i="1" a="1"/>
  <c r="O355" i="1" s="1"/>
  <c r="P355" i="1" a="1"/>
  <c r="P355" i="1"/>
  <c r="Q355" i="1" a="1"/>
  <c r="Q355" i="1"/>
  <c r="R355" i="1" a="1"/>
  <c r="R355" i="1"/>
  <c r="S355" i="1" a="1"/>
  <c r="S355" i="1"/>
  <c r="T355" i="1" a="1"/>
  <c r="T355" i="1"/>
  <c r="U355" i="1" a="1"/>
  <c r="U355" i="1"/>
  <c r="V355" i="1" a="1"/>
  <c r="V355" i="1" s="1"/>
  <c r="W355" i="1" a="1"/>
  <c r="W355" i="1"/>
  <c r="X355" i="1" a="1"/>
  <c r="X355" i="1"/>
  <c r="Y355" i="1" a="1"/>
  <c r="Y355" i="1" s="1"/>
  <c r="Z355" i="1" a="1"/>
  <c r="Z355" i="1"/>
  <c r="L356" i="1"/>
  <c r="M356" i="1"/>
  <c r="N356" i="1"/>
  <c r="O356" i="1" a="1"/>
  <c r="O356" i="1" s="1"/>
  <c r="P356" i="1" a="1"/>
  <c r="P356" i="1"/>
  <c r="Q356" i="1" a="1"/>
  <c r="Q356" i="1"/>
  <c r="R356" i="1" a="1"/>
  <c r="R356" i="1"/>
  <c r="S356" i="1" a="1"/>
  <c r="S356" i="1" s="1"/>
  <c r="T356" i="1" a="1"/>
  <c r="T356" i="1"/>
  <c r="U356" i="1" a="1"/>
  <c r="U356" i="1" s="1"/>
  <c r="V356" i="1" a="1"/>
  <c r="V356" i="1" s="1"/>
  <c r="W356" i="1" a="1"/>
  <c r="W356" i="1"/>
  <c r="X356" i="1" a="1"/>
  <c r="X356" i="1"/>
  <c r="Y356" i="1" a="1"/>
  <c r="Y356" i="1"/>
  <c r="Z356" i="1" a="1"/>
  <c r="Z356" i="1"/>
  <c r="L357" i="1"/>
  <c r="M357" i="1"/>
  <c r="N357" i="1"/>
  <c r="O357" i="1" a="1"/>
  <c r="O357" i="1" s="1"/>
  <c r="P357" i="1" a="1"/>
  <c r="P357" i="1"/>
  <c r="Q357" i="1" a="1"/>
  <c r="Q357" i="1"/>
  <c r="R357" i="1" a="1"/>
  <c r="R357" i="1" s="1"/>
  <c r="S357" i="1" a="1"/>
  <c r="S357" i="1"/>
  <c r="T357" i="1" a="1"/>
  <c r="T357" i="1"/>
  <c r="U357" i="1" a="1"/>
  <c r="U357" i="1"/>
  <c r="V357" i="1" a="1"/>
  <c r="V357" i="1"/>
  <c r="W357" i="1" a="1"/>
  <c r="W357" i="1"/>
  <c r="X357" i="1" a="1"/>
  <c r="X357" i="1" s="1"/>
  <c r="Y357" i="1" a="1"/>
  <c r="Y357" i="1"/>
  <c r="Z357" i="1" a="1"/>
  <c r="Z357" i="1"/>
  <c r="L358" i="1"/>
  <c r="M358" i="1"/>
  <c r="N358" i="1"/>
  <c r="O358" i="1" a="1"/>
  <c r="O358" i="1" s="1"/>
  <c r="P358" i="1" a="1"/>
  <c r="P358" i="1"/>
  <c r="Q358" i="1" a="1"/>
  <c r="Q358" i="1"/>
  <c r="R358" i="1" a="1"/>
  <c r="R358" i="1"/>
  <c r="S358" i="1" a="1"/>
  <c r="S358" i="1"/>
  <c r="T358" i="1" a="1"/>
  <c r="T358" i="1"/>
  <c r="U358" i="1" a="1"/>
  <c r="U358" i="1" s="1"/>
  <c r="V358" i="1" a="1"/>
  <c r="V358" i="1"/>
  <c r="W358" i="1" a="1"/>
  <c r="W358" i="1"/>
  <c r="X358" i="1" a="1"/>
  <c r="X358" i="1" s="1"/>
  <c r="Y358" i="1" a="1"/>
  <c r="Y358" i="1" s="1"/>
  <c r="Z358" i="1" a="1"/>
  <c r="Z358" i="1"/>
  <c r="L359" i="1"/>
  <c r="M359" i="1"/>
  <c r="N359" i="1"/>
  <c r="O359" i="1" a="1"/>
  <c r="O359" i="1"/>
  <c r="P359" i="1" a="1"/>
  <c r="P359" i="1"/>
  <c r="Q359" i="1" a="1"/>
  <c r="Q359" i="1"/>
  <c r="R359" i="1" a="1"/>
  <c r="R359" i="1"/>
  <c r="S359" i="1" a="1"/>
  <c r="S359" i="1"/>
  <c r="T359" i="1" a="1"/>
  <c r="T359" i="1" s="1"/>
  <c r="U359" i="1" a="1"/>
  <c r="U359" i="1" s="1"/>
  <c r="V359" i="1" a="1"/>
  <c r="V359" i="1"/>
  <c r="W359" i="1" a="1"/>
  <c r="W359" i="1" s="1"/>
  <c r="X359" i="1" a="1"/>
  <c r="X359" i="1"/>
  <c r="Y359" i="1" a="1"/>
  <c r="Y359" i="1"/>
  <c r="Z359" i="1" a="1"/>
  <c r="Z359" i="1"/>
  <c r="L360" i="1"/>
  <c r="M360" i="1"/>
  <c r="N360" i="1"/>
  <c r="O360" i="1" a="1"/>
  <c r="O360" i="1"/>
  <c r="P360" i="1" a="1"/>
  <c r="P360" i="1" s="1"/>
  <c r="Q360" i="1" a="1"/>
  <c r="Q360" i="1" s="1"/>
  <c r="R360" i="1" a="1"/>
  <c r="R360" i="1" s="1"/>
  <c r="S360" i="1" a="1"/>
  <c r="S360" i="1"/>
  <c r="T360" i="1" a="1"/>
  <c r="T360" i="1"/>
  <c r="U360" i="1" a="1"/>
  <c r="U360" i="1"/>
  <c r="V360" i="1" a="1"/>
  <c r="V360" i="1"/>
  <c r="W360" i="1" a="1"/>
  <c r="W360" i="1"/>
  <c r="X360" i="1" a="1"/>
  <c r="X360" i="1"/>
  <c r="Y360" i="1" a="1"/>
  <c r="Y360" i="1"/>
  <c r="Z360" i="1" a="1"/>
  <c r="Z360" i="1"/>
  <c r="L361" i="1"/>
  <c r="M361" i="1"/>
  <c r="N361" i="1"/>
  <c r="O361" i="1" a="1"/>
  <c r="O361" i="1"/>
  <c r="P361" i="1" a="1"/>
  <c r="P361" i="1" s="1"/>
  <c r="Q361" i="1" a="1"/>
  <c r="Q361" i="1"/>
  <c r="R361" i="1" a="1"/>
  <c r="R361" i="1"/>
  <c r="S361" i="1" a="1"/>
  <c r="S361" i="1"/>
  <c r="T361" i="1" a="1"/>
  <c r="T361" i="1"/>
  <c r="U361" i="1" a="1"/>
  <c r="U361" i="1"/>
  <c r="V361" i="1" a="1"/>
  <c r="V361" i="1"/>
  <c r="W361" i="1" a="1"/>
  <c r="W361" i="1"/>
  <c r="X361" i="1" a="1"/>
  <c r="X361" i="1" s="1"/>
  <c r="Y361" i="1" a="1"/>
  <c r="Y361" i="1"/>
  <c r="Z361" i="1" a="1"/>
  <c r="Z361" i="1"/>
  <c r="L362" i="1"/>
  <c r="M362" i="1"/>
  <c r="N362" i="1"/>
  <c r="O362" i="1" a="1"/>
  <c r="O362" i="1"/>
  <c r="P362" i="1" a="1"/>
  <c r="P362" i="1"/>
  <c r="Q362" i="1" a="1"/>
  <c r="Q362" i="1"/>
  <c r="R362" i="1" a="1"/>
  <c r="R362" i="1"/>
  <c r="S362" i="1" a="1"/>
  <c r="S362" i="1"/>
  <c r="T362" i="1" a="1"/>
  <c r="T362" i="1" s="1"/>
  <c r="U362" i="1" a="1"/>
  <c r="U362" i="1" s="1"/>
  <c r="V362" i="1" a="1"/>
  <c r="V362" i="1" s="1"/>
  <c r="W362" i="1" a="1"/>
  <c r="W362" i="1"/>
  <c r="X362" i="1" a="1"/>
  <c r="X362" i="1" s="1"/>
  <c r="Y362" i="1" a="1"/>
  <c r="Y362" i="1"/>
  <c r="Z362" i="1" a="1"/>
  <c r="Z362" i="1" s="1"/>
  <c r="L363" i="1"/>
  <c r="M363" i="1"/>
  <c r="N363" i="1"/>
  <c r="O363" i="1" a="1"/>
  <c r="O363" i="1"/>
  <c r="P363" i="1" a="1"/>
  <c r="P363" i="1"/>
  <c r="Q363" i="1" a="1"/>
  <c r="Q363" i="1" s="1"/>
  <c r="R363" i="1" a="1"/>
  <c r="R363" i="1"/>
  <c r="S363" i="1" a="1"/>
  <c r="S363" i="1"/>
  <c r="T363" i="1" a="1"/>
  <c r="T363" i="1"/>
  <c r="U363" i="1" a="1"/>
  <c r="U363" i="1" s="1"/>
  <c r="V363" i="1" a="1"/>
  <c r="V363" i="1"/>
  <c r="W363" i="1" a="1"/>
  <c r="W363" i="1"/>
  <c r="X363" i="1" a="1"/>
  <c r="X363" i="1"/>
  <c r="Y363" i="1" a="1"/>
  <c r="Y363" i="1"/>
  <c r="Z363" i="1" a="1"/>
  <c r="Z363" i="1"/>
  <c r="L364" i="1"/>
  <c r="M364" i="1"/>
  <c r="N364" i="1"/>
  <c r="O364" i="1" a="1"/>
  <c r="O364" i="1"/>
  <c r="P364" i="1" a="1"/>
  <c r="P364" i="1" s="1"/>
  <c r="Q364" i="1" a="1"/>
  <c r="Q364" i="1" s="1"/>
  <c r="R364" i="1" a="1"/>
  <c r="R364" i="1"/>
  <c r="S364" i="1" a="1"/>
  <c r="S364" i="1"/>
  <c r="T364" i="1" a="1"/>
  <c r="T364" i="1"/>
  <c r="U364" i="1" a="1"/>
  <c r="U364" i="1"/>
  <c r="V364" i="1" a="1"/>
  <c r="V364" i="1"/>
  <c r="W364" i="1" a="1"/>
  <c r="W364" i="1" s="1"/>
  <c r="X364" i="1" a="1"/>
  <c r="X364" i="1" s="1"/>
  <c r="Y364" i="1" a="1"/>
  <c r="Y364" i="1"/>
  <c r="Z364" i="1" a="1"/>
  <c r="Z364" i="1"/>
  <c r="L365" i="1"/>
  <c r="M365" i="1"/>
  <c r="N365" i="1"/>
  <c r="O365" i="1" a="1"/>
  <c r="O365" i="1" s="1"/>
  <c r="P365" i="1" a="1"/>
  <c r="P365" i="1"/>
  <c r="Q365" i="1" a="1"/>
  <c r="Q365" i="1"/>
  <c r="R365" i="1" a="1"/>
  <c r="R365" i="1"/>
  <c r="S365" i="1" a="1"/>
  <c r="S365" i="1"/>
  <c r="T365" i="1" a="1"/>
  <c r="T365" i="1" s="1"/>
  <c r="U365" i="1" a="1"/>
  <c r="U365" i="1"/>
  <c r="V365" i="1" a="1"/>
  <c r="V365" i="1"/>
  <c r="W365" i="1" a="1"/>
  <c r="W365" i="1"/>
  <c r="X365" i="1" a="1"/>
  <c r="X365" i="1" s="1"/>
  <c r="Y365" i="1" a="1"/>
  <c r="Y365" i="1"/>
  <c r="Z365" i="1" a="1"/>
  <c r="Z365" i="1"/>
  <c r="L366" i="1"/>
  <c r="M366" i="1"/>
  <c r="N366" i="1"/>
  <c r="O366" i="1" a="1"/>
  <c r="O366" i="1"/>
  <c r="P366" i="1" a="1"/>
  <c r="P366" i="1" s="1"/>
  <c r="Q366" i="1" a="1"/>
  <c r="Q366" i="1" s="1"/>
  <c r="R366" i="1" a="1"/>
  <c r="R366" i="1"/>
  <c r="S366" i="1" a="1"/>
  <c r="S366" i="1"/>
  <c r="T366" i="1" a="1"/>
  <c r="T366" i="1"/>
  <c r="U366" i="1" a="1"/>
  <c r="U366" i="1"/>
  <c r="V366" i="1" a="1"/>
  <c r="V366" i="1"/>
  <c r="W366" i="1" a="1"/>
  <c r="W366" i="1" s="1"/>
  <c r="X366" i="1" a="1"/>
  <c r="X366" i="1" s="1"/>
  <c r="Y366" i="1" a="1"/>
  <c r="Y366" i="1"/>
  <c r="Z366" i="1" a="1"/>
  <c r="Z366" i="1" s="1"/>
  <c r="L367" i="1"/>
  <c r="M367" i="1"/>
  <c r="N367" i="1"/>
  <c r="O367" i="1" a="1"/>
  <c r="O367" i="1"/>
  <c r="P367" i="1" a="1"/>
  <c r="P367" i="1"/>
  <c r="Q367" i="1" a="1"/>
  <c r="Q367" i="1"/>
  <c r="R367" i="1" a="1"/>
  <c r="R367" i="1"/>
  <c r="S367" i="1" a="1"/>
  <c r="S367" i="1"/>
  <c r="T367" i="1" a="1"/>
  <c r="T367" i="1" s="1"/>
  <c r="U367" i="1" a="1"/>
  <c r="U367" i="1"/>
  <c r="V367" i="1" a="1"/>
  <c r="V367" i="1"/>
  <c r="W367" i="1" a="1"/>
  <c r="W367" i="1" s="1"/>
  <c r="X367" i="1" a="1"/>
  <c r="X367" i="1"/>
  <c r="Y367" i="1" a="1"/>
  <c r="Y367" i="1"/>
  <c r="Z367" i="1" a="1"/>
  <c r="Z367" i="1"/>
  <c r="L368" i="1"/>
  <c r="M368" i="1"/>
  <c r="N368" i="1"/>
  <c r="O368" i="1" a="1"/>
  <c r="O368" i="1"/>
  <c r="P368" i="1" a="1"/>
  <c r="P368" i="1"/>
  <c r="Q368" i="1" a="1"/>
  <c r="Q368" i="1" s="1"/>
  <c r="R368" i="1" a="1"/>
  <c r="R368" i="1"/>
  <c r="S368" i="1" a="1"/>
  <c r="S368" i="1" s="1"/>
  <c r="T368" i="1" a="1"/>
  <c r="T368" i="1" s="1"/>
  <c r="U368" i="1" a="1"/>
  <c r="U368" i="1"/>
  <c r="V368" i="1" a="1"/>
  <c r="V368" i="1"/>
  <c r="W368" i="1" a="1"/>
  <c r="W368" i="1"/>
  <c r="X368" i="1" a="1"/>
  <c r="X368" i="1"/>
  <c r="Y368" i="1" a="1"/>
  <c r="Y368" i="1"/>
  <c r="Z368" i="1" a="1"/>
  <c r="Z368" i="1"/>
  <c r="L369" i="1"/>
  <c r="M369" i="1"/>
  <c r="N369" i="1"/>
  <c r="O369" i="1" a="1"/>
  <c r="O369" i="1"/>
  <c r="P369" i="1" a="1"/>
  <c r="P369" i="1" s="1"/>
  <c r="Q369" i="1" a="1"/>
  <c r="Q369" i="1"/>
  <c r="R369" i="1" a="1"/>
  <c r="R369" i="1"/>
  <c r="S369" i="1" a="1"/>
  <c r="S369" i="1"/>
  <c r="T369" i="1" a="1"/>
  <c r="T369" i="1"/>
  <c r="U369" i="1" a="1"/>
  <c r="U369" i="1"/>
  <c r="V369" i="1" a="1"/>
  <c r="V369" i="1"/>
  <c r="W369" i="1" a="1"/>
  <c r="W369" i="1"/>
  <c r="X369" i="1" a="1"/>
  <c r="X369" i="1"/>
  <c r="Y369" i="1" a="1"/>
  <c r="Y369" i="1" s="1"/>
  <c r="Z369" i="1" a="1"/>
  <c r="Z369" i="1" s="1"/>
  <c r="L370" i="1"/>
  <c r="M370" i="1"/>
  <c r="N370" i="1"/>
  <c r="O370" i="1" a="1"/>
  <c r="O370" i="1"/>
  <c r="P370" i="1" a="1"/>
  <c r="P370" i="1"/>
  <c r="Q370" i="1" a="1"/>
  <c r="Q370" i="1"/>
  <c r="R370" i="1" a="1"/>
  <c r="R370" i="1" s="1"/>
  <c r="S370" i="1" a="1"/>
  <c r="S370" i="1"/>
  <c r="T370" i="1" a="1"/>
  <c r="T370" i="1"/>
  <c r="U370" i="1" a="1"/>
  <c r="U370" i="1"/>
  <c r="V370" i="1" a="1"/>
  <c r="V370" i="1" s="1"/>
  <c r="W370" i="1" a="1"/>
  <c r="W370" i="1" s="1"/>
  <c r="X370" i="1" a="1"/>
  <c r="X370" i="1"/>
  <c r="Y370" i="1" a="1"/>
  <c r="Y370" i="1"/>
  <c r="Z370" i="1" a="1"/>
  <c r="Z370" i="1"/>
  <c r="L371" i="1"/>
  <c r="M371" i="1"/>
  <c r="N371" i="1"/>
  <c r="O371" i="1" a="1"/>
  <c r="O371" i="1"/>
  <c r="P371" i="1" a="1"/>
  <c r="P371" i="1"/>
  <c r="Q371" i="1" a="1"/>
  <c r="Q371" i="1"/>
  <c r="R371" i="1" a="1"/>
  <c r="R371" i="1" s="1"/>
  <c r="S371" i="1" a="1"/>
  <c r="S371" i="1" s="1"/>
  <c r="T371" i="1" a="1"/>
  <c r="T371" i="1"/>
  <c r="U371" i="1" a="1"/>
  <c r="U371" i="1"/>
  <c r="V371" i="1" a="1"/>
  <c r="V371" i="1"/>
  <c r="W371" i="1" a="1"/>
  <c r="W371" i="1" s="1"/>
  <c r="X371" i="1" a="1"/>
  <c r="X371" i="1"/>
  <c r="Y371" i="1" a="1"/>
  <c r="Y371" i="1"/>
  <c r="Z371" i="1" a="1"/>
  <c r="Z371" i="1"/>
  <c r="L372" i="1"/>
  <c r="M372" i="1"/>
  <c r="N372" i="1"/>
  <c r="O372" i="1" a="1"/>
  <c r="O372" i="1" s="1"/>
  <c r="P372" i="1" a="1"/>
  <c r="P372" i="1" s="1"/>
  <c r="Q372" i="1" a="1"/>
  <c r="Q372" i="1"/>
  <c r="R372" i="1" a="1"/>
  <c r="R372" i="1"/>
  <c r="S372" i="1" a="1"/>
  <c r="S372" i="1"/>
  <c r="T372" i="1" a="1"/>
  <c r="T372" i="1"/>
  <c r="U372" i="1" a="1"/>
  <c r="U372" i="1"/>
  <c r="V372" i="1" a="1"/>
  <c r="V372" i="1"/>
  <c r="W372" i="1" a="1"/>
  <c r="W372" i="1"/>
  <c r="X372" i="1" a="1"/>
  <c r="X372" i="1" s="1"/>
  <c r="Y372" i="1" a="1"/>
  <c r="Y372" i="1" s="1"/>
  <c r="Z372" i="1" a="1"/>
  <c r="Z372" i="1" s="1"/>
  <c r="L373" i="1"/>
  <c r="M373" i="1"/>
  <c r="N373" i="1"/>
  <c r="O373" i="1" a="1"/>
  <c r="O373" i="1" s="1"/>
  <c r="P373" i="1" a="1"/>
  <c r="P373" i="1"/>
  <c r="Q373" i="1" a="1"/>
  <c r="Q373" i="1"/>
  <c r="R373" i="1" a="1"/>
  <c r="R373" i="1"/>
  <c r="S373" i="1" a="1"/>
  <c r="S373" i="1"/>
  <c r="T373" i="1" a="1"/>
  <c r="T373" i="1"/>
  <c r="U373" i="1" a="1"/>
  <c r="U373" i="1"/>
  <c r="V373" i="1" a="1"/>
  <c r="V373" i="1" s="1"/>
  <c r="W373" i="1" a="1"/>
  <c r="W373" i="1"/>
  <c r="X373" i="1" a="1"/>
  <c r="X373" i="1" s="1"/>
  <c r="Y373" i="1" a="1"/>
  <c r="Y373" i="1"/>
  <c r="Z373" i="1" a="1"/>
  <c r="Z373" i="1"/>
  <c r="L374" i="1"/>
  <c r="M374" i="1"/>
  <c r="N374" i="1"/>
  <c r="O374" i="1" a="1"/>
  <c r="O374" i="1"/>
  <c r="P374" i="1" a="1"/>
  <c r="P374" i="1" s="1"/>
  <c r="Q374" i="1" a="1"/>
  <c r="Q374" i="1"/>
  <c r="R374" i="1" a="1"/>
  <c r="R374" i="1" s="1"/>
  <c r="S374" i="1" a="1"/>
  <c r="S374" i="1" s="1"/>
  <c r="T374" i="1" a="1"/>
  <c r="T374" i="1"/>
  <c r="U374" i="1" a="1"/>
  <c r="U374" i="1"/>
  <c r="V374" i="1" a="1"/>
  <c r="V374" i="1"/>
  <c r="W374" i="1" a="1"/>
  <c r="W374" i="1" s="1"/>
  <c r="X374" i="1" a="1"/>
  <c r="X374" i="1"/>
  <c r="Y374" i="1" a="1"/>
  <c r="Y374" i="1"/>
  <c r="Z374" i="1" a="1"/>
  <c r="Z374" i="1"/>
  <c r="L375" i="1"/>
  <c r="M375" i="1"/>
  <c r="N375" i="1"/>
  <c r="O375" i="1" a="1"/>
  <c r="O375" i="1" s="1"/>
  <c r="P375" i="1" a="1"/>
  <c r="P375" i="1"/>
  <c r="Q375" i="1" a="1"/>
  <c r="Q375" i="1"/>
  <c r="R375" i="1" a="1"/>
  <c r="R375" i="1" s="1"/>
  <c r="S375" i="1" a="1"/>
  <c r="S375" i="1"/>
  <c r="T375" i="1" a="1"/>
  <c r="T375" i="1" s="1"/>
  <c r="U375" i="1" a="1"/>
  <c r="U375" i="1"/>
  <c r="V375" i="1" a="1"/>
  <c r="V375" i="1"/>
  <c r="W375" i="1" a="1"/>
  <c r="W375" i="1"/>
  <c r="X375" i="1" a="1"/>
  <c r="X375" i="1"/>
  <c r="Y375" i="1" a="1"/>
  <c r="Y375" i="1" s="1"/>
  <c r="Z375" i="1" a="1"/>
  <c r="Z375" i="1"/>
  <c r="L376" i="1"/>
  <c r="M376" i="1"/>
  <c r="N376" i="1"/>
  <c r="O376" i="1" a="1"/>
  <c r="O376" i="1"/>
  <c r="P376" i="1" a="1"/>
  <c r="P376" i="1"/>
  <c r="Q376" i="1" a="1"/>
  <c r="Q376" i="1" s="1"/>
  <c r="R376" i="1" a="1"/>
  <c r="R376" i="1"/>
  <c r="S376" i="1" a="1"/>
  <c r="S376" i="1"/>
  <c r="T376" i="1" a="1"/>
  <c r="T376" i="1"/>
  <c r="U376" i="1" a="1"/>
  <c r="U376" i="1" s="1"/>
  <c r="V376" i="1" a="1"/>
  <c r="V376" i="1" s="1"/>
  <c r="W376" i="1" a="1"/>
  <c r="W376" i="1"/>
  <c r="X376" i="1" a="1"/>
  <c r="X376" i="1"/>
  <c r="Y376" i="1" a="1"/>
  <c r="Y376" i="1"/>
  <c r="Z376" i="1" a="1"/>
  <c r="Z376" i="1"/>
  <c r="L377" i="1"/>
  <c r="M377" i="1"/>
  <c r="N377" i="1"/>
  <c r="O377" i="1" a="1"/>
  <c r="O377" i="1"/>
  <c r="P377" i="1" a="1"/>
  <c r="P377" i="1"/>
  <c r="Q377" i="1" a="1"/>
  <c r="Q377" i="1"/>
  <c r="R377" i="1" a="1"/>
  <c r="R377" i="1" s="1"/>
  <c r="S377" i="1" a="1"/>
  <c r="S377" i="1"/>
  <c r="T377" i="1" a="1"/>
  <c r="T377" i="1"/>
  <c r="U377" i="1" a="1"/>
  <c r="U377" i="1"/>
  <c r="V377" i="1" a="1"/>
  <c r="V377" i="1"/>
  <c r="W377" i="1" a="1"/>
  <c r="W377" i="1"/>
  <c r="X377" i="1" a="1"/>
  <c r="X377" i="1"/>
  <c r="Y377" i="1" a="1"/>
  <c r="Y377" i="1" s="1"/>
  <c r="Z377" i="1" a="1"/>
  <c r="Z377" i="1"/>
  <c r="L378" i="1"/>
  <c r="M378" i="1"/>
  <c r="N378" i="1"/>
  <c r="O378" i="1" a="1"/>
  <c r="O378" i="1" s="1"/>
  <c r="P378" i="1" a="1"/>
  <c r="P378" i="1"/>
  <c r="Q378" i="1" a="1"/>
  <c r="Q378" i="1"/>
  <c r="R378" i="1" a="1"/>
  <c r="R378" i="1" s="1"/>
  <c r="S378" i="1" a="1"/>
  <c r="S378" i="1"/>
  <c r="T378" i="1" a="1"/>
  <c r="T378" i="1"/>
  <c r="U378" i="1" a="1"/>
  <c r="U378" i="1"/>
  <c r="V378" i="1" a="1"/>
  <c r="V378" i="1" s="1"/>
  <c r="W378" i="1" a="1"/>
  <c r="W378" i="1"/>
  <c r="X378" i="1" a="1"/>
  <c r="X378" i="1" s="1"/>
  <c r="Y378" i="1" a="1"/>
  <c r="Y378" i="1" s="1"/>
  <c r="Z378" i="1" a="1"/>
  <c r="Z378" i="1"/>
  <c r="L379" i="1"/>
  <c r="M379" i="1"/>
  <c r="N379" i="1"/>
  <c r="O379" i="1" a="1"/>
  <c r="O379" i="1"/>
  <c r="P379" i="1" a="1"/>
  <c r="P379" i="1" s="1"/>
  <c r="Q379" i="1" a="1"/>
  <c r="Q379" i="1"/>
  <c r="R379" i="1" a="1"/>
  <c r="R379" i="1" s="1"/>
  <c r="S379" i="1" a="1"/>
  <c r="S379" i="1"/>
  <c r="T379" i="1" a="1"/>
  <c r="T379" i="1"/>
  <c r="U379" i="1" a="1"/>
  <c r="U379" i="1" s="1"/>
  <c r="V379" i="1" a="1"/>
  <c r="V379" i="1"/>
  <c r="W379" i="1" a="1"/>
  <c r="W379" i="1"/>
  <c r="X379" i="1" a="1"/>
  <c r="X379" i="1"/>
  <c r="Y379" i="1" a="1"/>
  <c r="Y379" i="1"/>
  <c r="Z379" i="1" a="1"/>
  <c r="Z379" i="1"/>
  <c r="L380" i="1"/>
  <c r="M380" i="1"/>
  <c r="N380" i="1"/>
  <c r="O380" i="1" a="1"/>
  <c r="O380" i="1" s="1"/>
  <c r="P380" i="1" a="1"/>
  <c r="P380" i="1"/>
  <c r="Q380" i="1" a="1"/>
  <c r="Q380" i="1"/>
  <c r="R380" i="1" a="1"/>
  <c r="R380" i="1" s="1"/>
  <c r="S380" i="1" a="1"/>
  <c r="S380" i="1"/>
  <c r="T380" i="1" a="1"/>
  <c r="T380" i="1"/>
  <c r="U380" i="1" a="1"/>
  <c r="U380" i="1"/>
  <c r="V380" i="1" a="1"/>
  <c r="V380" i="1"/>
  <c r="W380" i="1" a="1"/>
  <c r="W380" i="1"/>
  <c r="X380" i="1" a="1"/>
  <c r="X380" i="1"/>
  <c r="Y380" i="1" a="1"/>
  <c r="Y380" i="1"/>
  <c r="Z380" i="1" a="1"/>
  <c r="Z380" i="1"/>
  <c r="L381" i="1"/>
  <c r="M381" i="1"/>
  <c r="N381" i="1"/>
  <c r="O381" i="1" a="1"/>
  <c r="O381" i="1"/>
  <c r="P381" i="1" a="1"/>
  <c r="P381" i="1"/>
  <c r="Q381" i="1" a="1"/>
  <c r="Q381" i="1"/>
  <c r="R381" i="1" a="1"/>
  <c r="R381" i="1"/>
  <c r="S381" i="1" a="1"/>
  <c r="S381" i="1"/>
  <c r="T381" i="1" a="1"/>
  <c r="T381" i="1"/>
  <c r="U381" i="1" a="1"/>
  <c r="U381" i="1" s="1"/>
  <c r="V381" i="1" a="1"/>
  <c r="V381" i="1" s="1"/>
  <c r="W381" i="1" a="1"/>
  <c r="W381" i="1"/>
  <c r="X381" i="1" a="1"/>
  <c r="X381" i="1" s="1"/>
  <c r="Y381" i="1" a="1"/>
  <c r="Y381" i="1"/>
  <c r="Z381" i="1" a="1"/>
  <c r="Z381" i="1"/>
  <c r="L382" i="1"/>
  <c r="M382" i="1"/>
  <c r="N382" i="1"/>
  <c r="O382" i="1" a="1"/>
  <c r="O382" i="1"/>
  <c r="P382" i="1" a="1"/>
  <c r="P382" i="1"/>
  <c r="Q382" i="1" a="1"/>
  <c r="Q382" i="1"/>
  <c r="R382" i="1" a="1"/>
  <c r="R382" i="1"/>
  <c r="S382" i="1" a="1"/>
  <c r="S382" i="1" s="1"/>
  <c r="T382" i="1" a="1"/>
  <c r="T382" i="1"/>
  <c r="U382" i="1" a="1"/>
  <c r="U382" i="1" s="1"/>
  <c r="V382" i="1" a="1"/>
  <c r="V382" i="1"/>
  <c r="W382" i="1" a="1"/>
  <c r="W382" i="1" s="1"/>
  <c r="X382" i="1" a="1"/>
  <c r="X382" i="1"/>
  <c r="Y382" i="1" a="1"/>
  <c r="Y382" i="1"/>
  <c r="Z382" i="1" a="1"/>
  <c r="Z382" i="1"/>
  <c r="L383" i="1"/>
  <c r="M383" i="1"/>
  <c r="N383" i="1"/>
  <c r="O383" i="1" a="1"/>
  <c r="O383" i="1"/>
  <c r="P383" i="1" a="1"/>
  <c r="P383" i="1" s="1"/>
  <c r="Q383" i="1" a="1"/>
  <c r="Q383" i="1" s="1"/>
  <c r="R383" i="1" a="1"/>
  <c r="R383" i="1"/>
  <c r="S383" i="1" a="1"/>
  <c r="S383" i="1"/>
  <c r="T383" i="1" a="1"/>
  <c r="T383" i="1"/>
  <c r="U383" i="1" a="1"/>
  <c r="U383" i="1"/>
  <c r="V383" i="1" a="1"/>
  <c r="V383" i="1"/>
  <c r="W383" i="1" a="1"/>
  <c r="W383" i="1"/>
  <c r="X383" i="1" a="1"/>
  <c r="X383" i="1"/>
  <c r="Y383" i="1" a="1"/>
  <c r="Y383" i="1"/>
  <c r="Z383" i="1" a="1"/>
  <c r="Z383" i="1"/>
  <c r="L384" i="1"/>
  <c r="M384" i="1"/>
  <c r="N384" i="1"/>
  <c r="O384" i="1" a="1"/>
  <c r="O384" i="1"/>
  <c r="P384" i="1" a="1"/>
  <c r="P384" i="1"/>
  <c r="Q384" i="1" a="1"/>
  <c r="Q384" i="1" s="1"/>
  <c r="R384" i="1" a="1"/>
  <c r="R384" i="1"/>
  <c r="S384" i="1" a="1"/>
  <c r="S384" i="1"/>
  <c r="T384" i="1" a="1"/>
  <c r="T384" i="1"/>
  <c r="U384" i="1" a="1"/>
  <c r="U384" i="1"/>
  <c r="V384" i="1" a="1"/>
  <c r="V384" i="1"/>
  <c r="W384" i="1" a="1"/>
  <c r="W384" i="1" s="1"/>
  <c r="X384" i="1" a="1"/>
  <c r="X384" i="1" s="1"/>
  <c r="Y384" i="1" a="1"/>
  <c r="Y384" i="1" s="1"/>
  <c r="Z384" i="1" a="1"/>
  <c r="Z384" i="1"/>
  <c r="L385" i="1"/>
  <c r="M385" i="1"/>
  <c r="N385" i="1"/>
  <c r="O385" i="1" a="1"/>
  <c r="O385" i="1" s="1"/>
  <c r="P385" i="1" a="1"/>
  <c r="P385" i="1"/>
  <c r="Q385" i="1" a="1"/>
  <c r="Q385" i="1"/>
  <c r="R385" i="1" a="1"/>
  <c r="R385" i="1"/>
  <c r="S385" i="1" a="1"/>
  <c r="S385" i="1"/>
  <c r="T385" i="1" a="1"/>
  <c r="T385" i="1" s="1"/>
  <c r="U385" i="1" a="1"/>
  <c r="U385" i="1"/>
  <c r="V385" i="1" a="1"/>
  <c r="V385" i="1" s="1"/>
  <c r="W385" i="1" a="1"/>
  <c r="W385" i="1"/>
  <c r="X385" i="1" a="1"/>
  <c r="X385" i="1"/>
  <c r="Y385" i="1" a="1"/>
  <c r="Y385" i="1"/>
  <c r="Z385" i="1" a="1"/>
  <c r="Z385" i="1" s="1"/>
  <c r="L386" i="1"/>
  <c r="M386" i="1"/>
  <c r="N386" i="1"/>
  <c r="O386" i="1" a="1"/>
  <c r="O386" i="1"/>
  <c r="P386" i="1" a="1"/>
  <c r="P386" i="1"/>
  <c r="Q386" i="1" a="1"/>
  <c r="Q386" i="1" s="1"/>
  <c r="R386" i="1" a="1"/>
  <c r="R386" i="1"/>
  <c r="S386" i="1" a="1"/>
  <c r="S386" i="1" s="1"/>
  <c r="T386" i="1" a="1"/>
  <c r="T386" i="1" s="1"/>
  <c r="U386" i="1" a="1"/>
  <c r="U386" i="1"/>
  <c r="V386" i="1" a="1"/>
  <c r="V386" i="1"/>
  <c r="W386" i="1" a="1"/>
  <c r="W386" i="1"/>
  <c r="X386" i="1" a="1"/>
  <c r="X386" i="1"/>
  <c r="Y386" i="1" a="1"/>
  <c r="Y386" i="1"/>
  <c r="Z386" i="1" a="1"/>
  <c r="Z386" i="1"/>
  <c r="L387" i="1"/>
  <c r="M387" i="1"/>
  <c r="N387" i="1"/>
  <c r="O387" i="1" a="1"/>
  <c r="O387" i="1"/>
  <c r="P387" i="1" a="1"/>
  <c r="P387" i="1"/>
  <c r="Q387" i="1" a="1"/>
  <c r="Q387" i="1"/>
  <c r="R387" i="1" a="1"/>
  <c r="R387" i="1"/>
  <c r="S387" i="1" a="1"/>
  <c r="S387" i="1"/>
  <c r="T387" i="1" a="1"/>
  <c r="T387" i="1" s="1"/>
  <c r="U387" i="1" a="1"/>
  <c r="U387" i="1"/>
  <c r="V387" i="1" a="1"/>
  <c r="V387" i="1"/>
  <c r="W387" i="1" a="1"/>
  <c r="W387" i="1" s="1"/>
  <c r="X387" i="1" a="1"/>
  <c r="X387" i="1"/>
  <c r="Y387" i="1" a="1"/>
  <c r="Y387" i="1"/>
  <c r="Z387" i="1" a="1"/>
  <c r="Z387" i="1" s="1"/>
  <c r="L388" i="1"/>
  <c r="M388" i="1"/>
  <c r="N388" i="1"/>
  <c r="O388" i="1" a="1"/>
  <c r="O388" i="1"/>
  <c r="P388" i="1" a="1"/>
  <c r="P388" i="1"/>
  <c r="Q388" i="1" a="1"/>
  <c r="Q388" i="1"/>
  <c r="R388" i="1" a="1"/>
  <c r="R388" i="1"/>
  <c r="S388" i="1" a="1"/>
  <c r="S388" i="1"/>
  <c r="T388" i="1" a="1"/>
  <c r="T388" i="1" s="1"/>
  <c r="U388" i="1" a="1"/>
  <c r="U388" i="1"/>
  <c r="V388" i="1" a="1"/>
  <c r="V388" i="1"/>
  <c r="W388" i="1" a="1"/>
  <c r="W388" i="1" s="1"/>
  <c r="X388" i="1" a="1"/>
  <c r="X388" i="1"/>
  <c r="Y388" i="1" a="1"/>
  <c r="Y388" i="1" s="1"/>
  <c r="Z388" i="1" a="1"/>
  <c r="Z388" i="1"/>
  <c r="L389" i="1"/>
  <c r="M389" i="1"/>
  <c r="N389" i="1"/>
  <c r="O389" i="1" a="1"/>
  <c r="O389" i="1" s="1"/>
  <c r="P389" i="1" a="1"/>
  <c r="P389" i="1" s="1"/>
  <c r="Q389" i="1" a="1"/>
  <c r="Q389" i="1"/>
  <c r="R389" i="1" a="1"/>
  <c r="R389" i="1"/>
  <c r="S389" i="1" a="1"/>
  <c r="S389" i="1"/>
  <c r="T389" i="1" a="1"/>
  <c r="T389" i="1" s="1"/>
  <c r="U389" i="1" a="1"/>
  <c r="U389" i="1"/>
  <c r="V389" i="1" a="1"/>
  <c r="V389" i="1"/>
  <c r="W389" i="1" a="1"/>
  <c r="W389" i="1"/>
  <c r="X389" i="1" a="1"/>
  <c r="X389" i="1"/>
  <c r="Y389" i="1" a="1"/>
  <c r="Y389" i="1"/>
  <c r="Z389" i="1" a="1"/>
  <c r="Z389" i="1" s="1"/>
  <c r="L390" i="1"/>
  <c r="M390" i="1"/>
  <c r="N390" i="1"/>
  <c r="O390" i="1" a="1"/>
  <c r="O390" i="1"/>
  <c r="P390" i="1" a="1"/>
  <c r="P390" i="1"/>
  <c r="Q390" i="1" a="1"/>
  <c r="Q390" i="1" s="1"/>
  <c r="R390" i="1" a="1"/>
  <c r="R390" i="1"/>
  <c r="S390" i="1" a="1"/>
  <c r="S390" i="1"/>
  <c r="T390" i="1" a="1"/>
  <c r="T390" i="1" s="1"/>
  <c r="U390" i="1" a="1"/>
  <c r="U390" i="1"/>
  <c r="V390" i="1" a="1"/>
  <c r="V390" i="1"/>
  <c r="W390" i="1" a="1"/>
  <c r="W390" i="1" s="1"/>
  <c r="X390" i="1" a="1"/>
  <c r="X390" i="1" s="1"/>
  <c r="Y390" i="1" a="1"/>
  <c r="Y390" i="1"/>
  <c r="Z390" i="1" a="1"/>
  <c r="Z390" i="1" s="1"/>
  <c r="L391" i="1"/>
  <c r="M391" i="1"/>
  <c r="N391" i="1"/>
  <c r="O391" i="1" a="1"/>
  <c r="O391" i="1"/>
  <c r="P391" i="1" a="1"/>
  <c r="P391" i="1"/>
  <c r="Q391" i="1" a="1"/>
  <c r="Q391" i="1"/>
  <c r="R391" i="1" a="1"/>
  <c r="R391" i="1"/>
  <c r="S391" i="1" a="1"/>
  <c r="S391" i="1" s="1"/>
  <c r="T391" i="1" a="1"/>
  <c r="T391" i="1"/>
  <c r="U391" i="1" a="1"/>
  <c r="U391" i="1"/>
  <c r="V391" i="1" a="1"/>
  <c r="V391" i="1"/>
  <c r="W391" i="1" a="1"/>
  <c r="W391" i="1" s="1"/>
  <c r="X391" i="1" a="1"/>
  <c r="X391" i="1"/>
  <c r="Y391" i="1" a="1"/>
  <c r="Y391" i="1"/>
  <c r="Z391" i="1" a="1"/>
  <c r="Z391" i="1"/>
  <c r="L392" i="1"/>
  <c r="M392" i="1"/>
  <c r="N392" i="1"/>
  <c r="O392" i="1" a="1"/>
  <c r="O392" i="1" s="1"/>
  <c r="P392" i="1" a="1"/>
  <c r="P392" i="1" s="1"/>
  <c r="Q392" i="1" a="1"/>
  <c r="Q392" i="1"/>
  <c r="R392" i="1" a="1"/>
  <c r="R392" i="1"/>
  <c r="S392" i="1" a="1"/>
  <c r="S392" i="1" s="1"/>
  <c r="T392" i="1" a="1"/>
  <c r="T392" i="1" s="1"/>
  <c r="U392" i="1" a="1"/>
  <c r="U392" i="1"/>
  <c r="V392" i="1" a="1"/>
  <c r="V392" i="1"/>
  <c r="W392" i="1" a="1"/>
  <c r="W392" i="1"/>
  <c r="X392" i="1" a="1"/>
  <c r="X392" i="1"/>
  <c r="Y392" i="1" a="1"/>
  <c r="Y392" i="1"/>
  <c r="Z392" i="1" a="1"/>
  <c r="Z392" i="1" s="1"/>
  <c r="L393" i="1"/>
  <c r="M393" i="1"/>
  <c r="N393" i="1"/>
  <c r="O393" i="1" a="1"/>
  <c r="O393" i="1"/>
  <c r="P393" i="1" a="1"/>
  <c r="P393" i="1"/>
  <c r="Q393" i="1" a="1"/>
  <c r="Q393" i="1" s="1"/>
  <c r="R393" i="1" a="1"/>
  <c r="R393" i="1"/>
  <c r="S393" i="1" a="1"/>
  <c r="S393" i="1"/>
  <c r="T393" i="1" a="1"/>
  <c r="T393" i="1"/>
  <c r="U393" i="1" a="1"/>
  <c r="U393" i="1"/>
  <c r="V393" i="1" a="1"/>
  <c r="V393" i="1" s="1"/>
  <c r="W393" i="1" a="1"/>
  <c r="W393" i="1"/>
  <c r="X393" i="1" a="1"/>
  <c r="X393" i="1" s="1"/>
  <c r="Y393" i="1" a="1"/>
  <c r="Y393" i="1"/>
  <c r="Z393" i="1" a="1"/>
  <c r="Z393" i="1"/>
  <c r="L394" i="1"/>
  <c r="M394" i="1"/>
  <c r="N394" i="1"/>
  <c r="O394" i="1" a="1"/>
  <c r="O394" i="1"/>
  <c r="P394" i="1" a="1"/>
  <c r="P394" i="1"/>
  <c r="Q394" i="1" a="1"/>
  <c r="Q394" i="1"/>
  <c r="R394" i="1" a="1"/>
  <c r="R394" i="1"/>
  <c r="S394" i="1" a="1"/>
  <c r="S394" i="1" s="1"/>
  <c r="T394" i="1" a="1"/>
  <c r="T394" i="1"/>
  <c r="U394" i="1" a="1"/>
  <c r="U394" i="1" s="1"/>
  <c r="V394" i="1" a="1"/>
  <c r="V394" i="1"/>
  <c r="W394" i="1" a="1"/>
  <c r="W394" i="1"/>
  <c r="X394" i="1" a="1"/>
  <c r="X394" i="1"/>
  <c r="Y394" i="1" a="1"/>
  <c r="Y394" i="1"/>
  <c r="Z394" i="1" a="1"/>
  <c r="Z394" i="1" s="1"/>
  <c r="L395" i="1"/>
  <c r="M395" i="1"/>
  <c r="N395" i="1"/>
  <c r="O395" i="1" a="1"/>
  <c r="O395" i="1" s="1"/>
  <c r="P395" i="1" a="1"/>
  <c r="P395" i="1"/>
  <c r="Q395" i="1" a="1"/>
  <c r="Q395" i="1"/>
  <c r="R395" i="1" a="1"/>
  <c r="R395" i="1"/>
  <c r="S395" i="1" a="1"/>
  <c r="S395" i="1"/>
  <c r="T395" i="1" a="1"/>
  <c r="T395" i="1"/>
  <c r="U395" i="1" a="1"/>
  <c r="U395" i="1"/>
  <c r="V395" i="1" a="1"/>
  <c r="V395" i="1"/>
  <c r="W395" i="1" a="1"/>
  <c r="W395" i="1" s="1"/>
  <c r="X395" i="1" a="1"/>
  <c r="X395" i="1"/>
  <c r="Y395" i="1" a="1"/>
  <c r="Y395" i="1" s="1"/>
  <c r="Z395" i="1" a="1"/>
  <c r="Z395" i="1"/>
  <c r="L396" i="1"/>
  <c r="M396" i="1"/>
  <c r="N396" i="1"/>
  <c r="O396" i="1" a="1"/>
  <c r="O396" i="1"/>
  <c r="P396" i="1" a="1"/>
  <c r="P396" i="1" s="1"/>
  <c r="Q396" i="1" a="1"/>
  <c r="Q396" i="1"/>
  <c r="R396" i="1" a="1"/>
  <c r="R396" i="1"/>
  <c r="S396" i="1" a="1"/>
  <c r="S396" i="1"/>
  <c r="T396" i="1" a="1"/>
  <c r="T396" i="1" s="1"/>
  <c r="U396" i="1" a="1"/>
  <c r="U396" i="1"/>
  <c r="V396" i="1" a="1"/>
  <c r="V396" i="1" s="1"/>
  <c r="W396" i="1" a="1"/>
  <c r="W396" i="1"/>
  <c r="X396" i="1" a="1"/>
  <c r="X396" i="1"/>
  <c r="Y396" i="1" a="1"/>
  <c r="Y396" i="1"/>
  <c r="Z396" i="1" a="1"/>
  <c r="Z396" i="1"/>
  <c r="L397" i="1"/>
  <c r="M397" i="1"/>
  <c r="N397" i="1"/>
  <c r="O397" i="1" a="1"/>
  <c r="O397" i="1"/>
  <c r="P397" i="1" a="1"/>
  <c r="P397" i="1"/>
  <c r="Q397" i="1" a="1"/>
  <c r="Q397" i="1" s="1"/>
  <c r="R397" i="1" a="1"/>
  <c r="R397" i="1" s="1"/>
  <c r="S397" i="1" a="1"/>
  <c r="S397" i="1"/>
  <c r="T397" i="1" a="1"/>
  <c r="T397" i="1"/>
  <c r="U397" i="1" a="1"/>
  <c r="U397" i="1"/>
  <c r="V397" i="1" a="1"/>
  <c r="V397" i="1"/>
  <c r="W397" i="1" a="1"/>
  <c r="W397" i="1"/>
  <c r="X397" i="1" a="1"/>
  <c r="X397" i="1"/>
  <c r="Y397" i="1" a="1"/>
  <c r="Y397" i="1"/>
  <c r="Z397" i="1" a="1"/>
  <c r="Z397" i="1" s="1"/>
  <c r="L398" i="1"/>
  <c r="M398" i="1"/>
  <c r="N398" i="1"/>
  <c r="O398" i="1" a="1"/>
  <c r="O398" i="1" s="1"/>
  <c r="P398" i="1" a="1"/>
  <c r="P398" i="1"/>
  <c r="Q398" i="1" a="1"/>
  <c r="Q398" i="1"/>
  <c r="R398" i="1" a="1"/>
  <c r="R398" i="1"/>
  <c r="S398" i="1" a="1"/>
  <c r="S398" i="1"/>
  <c r="T398" i="1" a="1"/>
  <c r="T398" i="1"/>
  <c r="U398" i="1" a="1"/>
  <c r="U398" i="1"/>
  <c r="V398" i="1" a="1"/>
  <c r="V398" i="1" s="1"/>
  <c r="W398" i="1" a="1"/>
  <c r="W398" i="1" s="1"/>
  <c r="X398" i="1" a="1"/>
  <c r="X398" i="1"/>
  <c r="Y398" i="1" a="1"/>
  <c r="Y398" i="1" s="1"/>
  <c r="Z398" i="1" a="1"/>
  <c r="Z398" i="1"/>
  <c r="L399" i="1"/>
  <c r="M399" i="1"/>
  <c r="N399" i="1"/>
  <c r="O399" i="1" a="1"/>
  <c r="O399" i="1"/>
  <c r="P399" i="1" a="1"/>
  <c r="P399" i="1"/>
  <c r="Q399" i="1" a="1"/>
  <c r="Q399" i="1"/>
  <c r="R399" i="1" a="1"/>
  <c r="R399" i="1"/>
  <c r="S399" i="1" a="1"/>
  <c r="S399" i="1"/>
  <c r="T399" i="1" a="1"/>
  <c r="T399" i="1" s="1"/>
  <c r="U399" i="1" a="1"/>
  <c r="U399" i="1" s="1"/>
  <c r="V399" i="1" a="1"/>
  <c r="V399" i="1"/>
  <c r="W399" i="1" a="1"/>
  <c r="W399" i="1"/>
  <c r="X399" i="1" a="1"/>
  <c r="X399" i="1" s="1"/>
  <c r="Y399" i="1" a="1"/>
  <c r="Y399" i="1"/>
  <c r="Z399" i="1" a="1"/>
  <c r="Z399" i="1"/>
  <c r="L400" i="1"/>
  <c r="M400" i="1"/>
  <c r="N400" i="1"/>
  <c r="O400" i="1" a="1"/>
  <c r="O400" i="1"/>
  <c r="P400" i="1" a="1"/>
  <c r="P400" i="1"/>
  <c r="Q400" i="1" a="1"/>
  <c r="Q400" i="1" s="1"/>
  <c r="R400" i="1" a="1"/>
  <c r="R400" i="1" s="1"/>
  <c r="S400" i="1" a="1"/>
  <c r="S400" i="1" s="1"/>
  <c r="T400" i="1" a="1"/>
  <c r="T400" i="1"/>
  <c r="U400" i="1" a="1"/>
  <c r="U400" i="1"/>
  <c r="V400" i="1" a="1"/>
  <c r="V400" i="1" s="1"/>
  <c r="W400" i="1" a="1"/>
  <c r="W400" i="1"/>
  <c r="X400" i="1" a="1"/>
  <c r="X400" i="1"/>
  <c r="Y400" i="1" a="1"/>
  <c r="Y400" i="1"/>
  <c r="Z400" i="1" a="1"/>
  <c r="Z400" i="1"/>
  <c r="F28" i="1" l="1" a="1"/>
  <c r="U2" i="10" a="1"/>
  <c r="U2" i="10" s="1"/>
  <c r="S1" i="10"/>
  <c r="S2" i="10" s="1" a="1"/>
  <c r="S2" i="10" s="1"/>
  <c r="V2" i="10" a="1"/>
  <c r="V2" i="10" s="1"/>
  <c r="W2" i="10" a="1"/>
  <c r="W2" i="10" s="1"/>
  <c r="X2" i="10" a="1"/>
  <c r="X2" i="10" s="1"/>
  <c r="T2" i="10" a="1"/>
  <c r="T2" i="10" s="1"/>
  <c r="D8" i="1" a="1"/>
  <c r="K2" i="10" a="1"/>
  <c r="K2" i="10" s="1"/>
  <c r="G2" i="1"/>
  <c r="O2" i="1" s="1"/>
  <c r="H3" i="1"/>
  <c r="G3" i="1" s="1"/>
  <c r="L63" i="1"/>
  <c r="L65" i="1"/>
  <c r="L38" i="1"/>
  <c r="B10" i="1"/>
  <c r="B13" i="1"/>
  <c r="F28" i="1" l="1"/>
  <c r="L44" i="1"/>
  <c r="B28" i="1" a="1"/>
  <c r="L32" i="1"/>
  <c r="L49" i="1"/>
  <c r="L39" i="1"/>
  <c r="L73" i="1"/>
  <c r="L40" i="1"/>
  <c r="L67" i="1"/>
  <c r="L34" i="1"/>
  <c r="L57" i="1"/>
  <c r="L55" i="1"/>
  <c r="L42" i="1"/>
  <c r="L68" i="1"/>
  <c r="L60" i="1"/>
  <c r="L62" i="1"/>
  <c r="L50" i="1"/>
  <c r="L71" i="1"/>
  <c r="L41" i="1"/>
  <c r="L31" i="1"/>
  <c r="L54" i="1"/>
  <c r="L47" i="1"/>
  <c r="L30" i="1"/>
  <c r="L36" i="1"/>
  <c r="L35" i="1"/>
  <c r="L29" i="1"/>
  <c r="L48" i="1"/>
  <c r="L61" i="1"/>
  <c r="L52" i="1"/>
  <c r="L37" i="1"/>
  <c r="L46" i="1"/>
  <c r="L72" i="1"/>
  <c r="L45" i="1"/>
  <c r="L70" i="1"/>
  <c r="L53" i="1"/>
  <c r="L56" i="1"/>
  <c r="L59" i="1"/>
  <c r="L64" i="1"/>
  <c r="L69" i="1"/>
  <c r="L58" i="1"/>
  <c r="L43" i="1"/>
  <c r="L33" i="1"/>
  <c r="L66" i="1"/>
  <c r="L51" i="1"/>
  <c r="L2" i="10" a="1"/>
  <c r="L2" i="10" s="1"/>
  <c r="L8" i="1" a="1"/>
  <c r="B12" i="1"/>
  <c r="B11" i="1"/>
  <c r="D8" i="1"/>
  <c r="L28" i="1"/>
  <c r="W3" i="1"/>
  <c r="W2" i="1" s="1"/>
  <c r="Y3" i="1"/>
  <c r="Y2" i="1" s="1"/>
  <c r="P3" i="1"/>
  <c r="P2" i="1" s="1"/>
  <c r="Q3" i="1"/>
  <c r="Q2" i="1" s="1"/>
  <c r="R3" i="1"/>
  <c r="R2" i="1" s="1"/>
  <c r="S3" i="1"/>
  <c r="S2" i="1" s="1"/>
  <c r="T3" i="1"/>
  <c r="T2" i="1" s="1"/>
  <c r="U3" i="1"/>
  <c r="U2" i="1" s="1"/>
  <c r="O3" i="1"/>
  <c r="V3" i="1"/>
  <c r="V2" i="1" s="1"/>
  <c r="X3" i="1"/>
  <c r="X2" i="1" s="1"/>
  <c r="Z3" i="1"/>
  <c r="Z2" i="1" s="1"/>
  <c r="G28" i="1" l="1" a="1"/>
  <c r="G28" i="1" s="1"/>
  <c r="H28" i="1" a="1"/>
  <c r="B28" i="1"/>
  <c r="A28" i="1" s="1" a="1"/>
  <c r="A28" i="1" s="1"/>
  <c r="C9" i="1"/>
  <c r="C12" i="1"/>
  <c r="C10" i="1"/>
  <c r="L8" i="1"/>
  <c r="C8" i="1" s="1"/>
  <c r="C11" i="1"/>
  <c r="C13" i="1"/>
  <c r="H28" i="1" l="1"/>
  <c r="M28" i="1" s="1"/>
  <c r="M66" i="1"/>
  <c r="M37" i="1"/>
  <c r="M42" i="1"/>
  <c r="M57" i="1"/>
  <c r="M68" i="1"/>
  <c r="M46" i="1"/>
  <c r="M45" i="1"/>
  <c r="M44" i="1"/>
  <c r="M50" i="1"/>
  <c r="M51" i="1"/>
  <c r="M41" i="1"/>
  <c r="M60" i="1"/>
  <c r="M62" i="1"/>
  <c r="M53" i="1"/>
  <c r="M33" i="1"/>
  <c r="M30" i="1"/>
  <c r="M38" i="1"/>
  <c r="M61" i="1"/>
  <c r="M29" i="1"/>
  <c r="M32" i="1"/>
  <c r="M71" i="1"/>
  <c r="G24" i="1" s="1" a="1"/>
  <c r="G24" i="1" s="1"/>
  <c r="M64" i="1"/>
  <c r="M34" i="1"/>
  <c r="M67" i="1"/>
  <c r="M54" i="1"/>
  <c r="M49" i="1"/>
  <c r="M39" i="1"/>
  <c r="M36" i="1"/>
  <c r="M40" i="1"/>
  <c r="M72" i="1"/>
  <c r="M55" i="1"/>
  <c r="M56" i="1"/>
  <c r="M73" i="1"/>
  <c r="G25" i="1" s="1" a="1"/>
  <c r="G25" i="1" s="1"/>
  <c r="M59" i="1"/>
  <c r="G22" i="1" s="1" a="1"/>
  <c r="G22" i="1" s="1"/>
  <c r="M63" i="1"/>
  <c r="M48" i="1"/>
  <c r="G20" i="1" s="1" a="1"/>
  <c r="G20" i="1" s="1"/>
  <c r="M35" i="1"/>
  <c r="M52" i="1"/>
  <c r="M47" i="1"/>
  <c r="M70" i="1"/>
  <c r="M65" i="1"/>
  <c r="M58" i="1"/>
  <c r="M31" i="1"/>
  <c r="M43" i="1"/>
  <c r="M69" i="1"/>
  <c r="H23" i="1" a="1"/>
  <c r="H23" i="1" s="1"/>
  <c r="H17" i="1" a="1"/>
  <c r="H17" i="1" s="1"/>
  <c r="H24" i="1" a="1"/>
  <c r="H24" i="1" s="1"/>
  <c r="H22" i="1" a="1"/>
  <c r="H22" i="1" s="1"/>
  <c r="H20" i="1" a="1"/>
  <c r="H20" i="1" s="1"/>
  <c r="H25" i="1" a="1"/>
  <c r="H25" i="1" s="1"/>
  <c r="H19" i="1" a="1"/>
  <c r="H19" i="1" s="1"/>
  <c r="H18" i="1" a="1"/>
  <c r="H18" i="1" s="1"/>
  <c r="I22" i="1" a="1"/>
  <c r="I22" i="1" s="1"/>
  <c r="I19" i="1" a="1"/>
  <c r="I19" i="1" s="1"/>
  <c r="I18" i="1" a="1"/>
  <c r="I18" i="1" s="1"/>
  <c r="I24" i="1" a="1"/>
  <c r="I24" i="1" s="1"/>
  <c r="I25" i="1" a="1"/>
  <c r="I25" i="1" s="1"/>
  <c r="I17" i="1" a="1"/>
  <c r="I17" i="1" s="1"/>
  <c r="I21" i="1" a="1"/>
  <c r="I21" i="1" s="1"/>
  <c r="I20" i="1" a="1"/>
  <c r="I20" i="1" s="1"/>
  <c r="I23" i="1" a="1"/>
  <c r="I23" i="1" s="1"/>
  <c r="G23" i="1" l="1" a="1"/>
  <c r="G23" i="1" s="1"/>
  <c r="G18" i="1" a="1"/>
  <c r="G18" i="1" s="1"/>
  <c r="G19" i="1" a="1"/>
  <c r="G19" i="1" s="1"/>
  <c r="G17" i="1" a="1"/>
  <c r="G17" i="1" s="1"/>
  <c r="Q29" i="1" a="1"/>
  <c r="Q29" i="1" s="1"/>
  <c r="Y29" i="1" a="1"/>
  <c r="Y29" i="1" s="1"/>
  <c r="U29" i="1" a="1"/>
  <c r="U29" i="1" s="1"/>
  <c r="Z29" i="1" a="1"/>
  <c r="Z29" i="1" s="1"/>
  <c r="X29" i="1" a="1"/>
  <c r="X29" i="1" s="1"/>
  <c r="T29" i="1" a="1"/>
  <c r="T29" i="1" s="1"/>
  <c r="V29" i="1" a="1"/>
  <c r="V29" i="1" s="1"/>
  <c r="R29" i="1" a="1"/>
  <c r="R29" i="1" s="1"/>
  <c r="S29" i="1" a="1"/>
  <c r="S29" i="1" s="1"/>
  <c r="P29" i="1" a="1"/>
  <c r="P29" i="1" s="1"/>
  <c r="W29" i="1" a="1"/>
  <c r="W29" i="1" s="1"/>
  <c r="O29" i="1" a="1"/>
  <c r="O29" i="1" s="1"/>
  <c r="X35" i="1" a="1"/>
  <c r="X35" i="1" s="1"/>
  <c r="R35" i="1" a="1"/>
  <c r="R35" i="1" s="1"/>
  <c r="S35" i="1" a="1"/>
  <c r="S35" i="1" s="1"/>
  <c r="O35" i="1" a="1"/>
  <c r="O35" i="1" s="1"/>
  <c r="Q35" i="1" a="1"/>
  <c r="Q35" i="1" s="1"/>
  <c r="T35" i="1" a="1"/>
  <c r="T35" i="1" s="1"/>
  <c r="Y35" i="1" a="1"/>
  <c r="Y35" i="1" s="1"/>
  <c r="V35" i="1" a="1"/>
  <c r="V35" i="1" s="1"/>
  <c r="W35" i="1" a="1"/>
  <c r="W35" i="1" s="1"/>
  <c r="Z35" i="1" a="1"/>
  <c r="Z35" i="1" s="1"/>
  <c r="U35" i="1" a="1"/>
  <c r="U35" i="1" s="1"/>
  <c r="P35" i="1" a="1"/>
  <c r="P35" i="1" s="1"/>
  <c r="S63" i="1" a="1"/>
  <c r="S63" i="1" s="1"/>
  <c r="R63" i="1" a="1"/>
  <c r="R63" i="1" s="1"/>
  <c r="V63" i="1" a="1"/>
  <c r="V63" i="1" s="1"/>
  <c r="P63" i="1" a="1"/>
  <c r="P63" i="1" s="1"/>
  <c r="Q63" i="1" a="1"/>
  <c r="Q63" i="1" s="1"/>
  <c r="W63" i="1" a="1"/>
  <c r="W63" i="1" s="1"/>
  <c r="T63" i="1" a="1"/>
  <c r="T63" i="1" s="1"/>
  <c r="X63" i="1" a="1"/>
  <c r="X63" i="1" s="1"/>
  <c r="U63" i="1" a="1"/>
  <c r="U63" i="1" s="1"/>
  <c r="Y63" i="1" a="1"/>
  <c r="Y63" i="1" s="1"/>
  <c r="Z63" i="1" a="1"/>
  <c r="Z63" i="1" s="1"/>
  <c r="O63" i="1" a="1"/>
  <c r="O63" i="1" s="1"/>
  <c r="Z53" i="1" a="1"/>
  <c r="Z53" i="1" s="1"/>
  <c r="U53" i="1" a="1"/>
  <c r="U53" i="1" s="1"/>
  <c r="Q53" i="1" a="1"/>
  <c r="Q53" i="1" s="1"/>
  <c r="X53" i="1" a="1"/>
  <c r="X53" i="1" s="1"/>
  <c r="T53" i="1" a="1"/>
  <c r="T53" i="1" s="1"/>
  <c r="Y53" i="1" a="1"/>
  <c r="Y53" i="1" s="1"/>
  <c r="O53" i="1" a="1"/>
  <c r="O53" i="1" s="1"/>
  <c r="P53" i="1" a="1"/>
  <c r="P53" i="1" s="1"/>
  <c r="W53" i="1" a="1"/>
  <c r="W53" i="1" s="1"/>
  <c r="R53" i="1" a="1"/>
  <c r="R53" i="1" s="1"/>
  <c r="S53" i="1" a="1"/>
  <c r="S53" i="1" s="1"/>
  <c r="V53" i="1" a="1"/>
  <c r="V53" i="1" s="1"/>
  <c r="S56" i="1" a="1"/>
  <c r="S56" i="1" s="1"/>
  <c r="Y56" i="1" a="1"/>
  <c r="Y56" i="1" s="1"/>
  <c r="X56" i="1" a="1"/>
  <c r="X56" i="1" s="1"/>
  <c r="T56" i="1" a="1"/>
  <c r="T56" i="1" s="1"/>
  <c r="R56" i="1" a="1"/>
  <c r="R56" i="1" s="1"/>
  <c r="Q56" i="1" a="1"/>
  <c r="Q56" i="1" s="1"/>
  <c r="U56" i="1" a="1"/>
  <c r="U56" i="1" s="1"/>
  <c r="Z56" i="1" a="1"/>
  <c r="Z56" i="1" s="1"/>
  <c r="P56" i="1" a="1"/>
  <c r="P56" i="1" s="1"/>
  <c r="O56" i="1" a="1"/>
  <c r="O56" i="1" s="1"/>
  <c r="W56" i="1" a="1"/>
  <c r="W56" i="1" s="1"/>
  <c r="V56" i="1" a="1"/>
  <c r="V56" i="1" s="1"/>
  <c r="R60" i="1" a="1"/>
  <c r="R60" i="1" s="1"/>
  <c r="Q60" i="1" a="1"/>
  <c r="Q60" i="1" s="1"/>
  <c r="U60" i="1" a="1"/>
  <c r="U60" i="1" s="1"/>
  <c r="O60" i="1" a="1"/>
  <c r="O60" i="1" s="1"/>
  <c r="S60" i="1" a="1"/>
  <c r="S60" i="1" s="1"/>
  <c r="V60" i="1" a="1"/>
  <c r="V60" i="1" s="1"/>
  <c r="P60" i="1" a="1"/>
  <c r="P60" i="1" s="1"/>
  <c r="X60" i="1" a="1"/>
  <c r="X60" i="1" s="1"/>
  <c r="T60" i="1" a="1"/>
  <c r="T60" i="1" s="1"/>
  <c r="W60" i="1" a="1"/>
  <c r="W60" i="1" s="1"/>
  <c r="Y60" i="1" a="1"/>
  <c r="Y60" i="1" s="1"/>
  <c r="Z60" i="1" a="1"/>
  <c r="Z60" i="1" s="1"/>
  <c r="W55" i="1" a="1"/>
  <c r="W55" i="1" s="1"/>
  <c r="Y55" i="1" a="1"/>
  <c r="Y55" i="1" s="1"/>
  <c r="T55" i="1" a="1"/>
  <c r="T55" i="1" s="1"/>
  <c r="Z55" i="1" a="1"/>
  <c r="Z55" i="1" s="1"/>
  <c r="O55" i="1" a="1"/>
  <c r="O55" i="1" s="1"/>
  <c r="U55" i="1" a="1"/>
  <c r="U55" i="1" s="1"/>
  <c r="P55" i="1" a="1"/>
  <c r="P55" i="1" s="1"/>
  <c r="V55" i="1" a="1"/>
  <c r="V55" i="1" s="1"/>
  <c r="S55" i="1" a="1"/>
  <c r="S55" i="1" s="1"/>
  <c r="Q55" i="1" a="1"/>
  <c r="Q55" i="1" s="1"/>
  <c r="R55" i="1" a="1"/>
  <c r="R55" i="1" s="1"/>
  <c r="X55" i="1" a="1"/>
  <c r="X55" i="1" s="1"/>
  <c r="T41" i="1" a="1"/>
  <c r="T41" i="1" s="1"/>
  <c r="R41" i="1" a="1"/>
  <c r="R41" i="1" s="1"/>
  <c r="O41" i="1" a="1"/>
  <c r="O41" i="1" s="1"/>
  <c r="S41" i="1" a="1"/>
  <c r="S41" i="1" s="1"/>
  <c r="U41" i="1" a="1"/>
  <c r="U41" i="1" s="1"/>
  <c r="X41" i="1" a="1"/>
  <c r="X41" i="1" s="1"/>
  <c r="Q41" i="1" a="1"/>
  <c r="Q41" i="1" s="1"/>
  <c r="Z41" i="1" a="1"/>
  <c r="Z41" i="1" s="1"/>
  <c r="P41" i="1" a="1"/>
  <c r="P41" i="1" s="1"/>
  <c r="Y41" i="1" a="1"/>
  <c r="Y41" i="1" s="1"/>
  <c r="V41" i="1" a="1"/>
  <c r="V41" i="1" s="1"/>
  <c r="W41" i="1" a="1"/>
  <c r="W41" i="1" s="1"/>
  <c r="W72" i="1" a="1"/>
  <c r="W72" i="1" s="1"/>
  <c r="T72" i="1" a="1"/>
  <c r="T72" i="1" s="1"/>
  <c r="Q72" i="1" a="1"/>
  <c r="Q72" i="1" s="1"/>
  <c r="O72" i="1" a="1"/>
  <c r="O72" i="1" s="1"/>
  <c r="V72" i="1" a="1"/>
  <c r="V72" i="1" s="1"/>
  <c r="P72" i="1" a="1"/>
  <c r="P72" i="1" s="1"/>
  <c r="S72" i="1" a="1"/>
  <c r="S72" i="1" s="1"/>
  <c r="U72" i="1" a="1"/>
  <c r="U72" i="1" s="1"/>
  <c r="Z72" i="1" a="1"/>
  <c r="Z72" i="1" s="1"/>
  <c r="Y72" i="1" a="1"/>
  <c r="Y72" i="1" s="1"/>
  <c r="X72" i="1" a="1"/>
  <c r="X72" i="1" s="1"/>
  <c r="R72" i="1" a="1"/>
  <c r="R72" i="1" s="1"/>
  <c r="V51" i="1" a="1"/>
  <c r="V51" i="1" s="1"/>
  <c r="U51" i="1" a="1"/>
  <c r="U51" i="1" s="1"/>
  <c r="X51" i="1" a="1"/>
  <c r="X51" i="1" s="1"/>
  <c r="Q51" i="1" a="1"/>
  <c r="Q51" i="1" s="1"/>
  <c r="Y51" i="1" a="1"/>
  <c r="Y51" i="1" s="1"/>
  <c r="P51" i="1" a="1"/>
  <c r="P51" i="1" s="1"/>
  <c r="O51" i="1" a="1"/>
  <c r="O51" i="1" s="1"/>
  <c r="W51" i="1" a="1"/>
  <c r="W51" i="1" s="1"/>
  <c r="R51" i="1" a="1"/>
  <c r="R51" i="1" s="1"/>
  <c r="Z51" i="1" a="1"/>
  <c r="Z51" i="1" s="1"/>
  <c r="S51" i="1" a="1"/>
  <c r="S51" i="1" s="1"/>
  <c r="T51" i="1" a="1"/>
  <c r="T51" i="1" s="1"/>
  <c r="R38" i="1" a="1"/>
  <c r="R38" i="1" s="1"/>
  <c r="O38" i="1" a="1"/>
  <c r="O38" i="1" s="1"/>
  <c r="Z38" i="1" a="1"/>
  <c r="Z38" i="1" s="1"/>
  <c r="Y38" i="1" a="1"/>
  <c r="Y38" i="1" s="1"/>
  <c r="U38" i="1" a="1"/>
  <c r="U38" i="1" s="1"/>
  <c r="X38" i="1" a="1"/>
  <c r="X38" i="1" s="1"/>
  <c r="T38" i="1" a="1"/>
  <c r="T38" i="1" s="1"/>
  <c r="P38" i="1" a="1"/>
  <c r="P38" i="1" s="1"/>
  <c r="Q38" i="1" a="1"/>
  <c r="Q38" i="1" s="1"/>
  <c r="W38" i="1" a="1"/>
  <c r="W38" i="1" s="1"/>
  <c r="S38" i="1" a="1"/>
  <c r="S38" i="1" s="1"/>
  <c r="V38" i="1" a="1"/>
  <c r="V38" i="1" s="1"/>
  <c r="P62" i="1" a="1"/>
  <c r="P62" i="1" s="1"/>
  <c r="Y62" i="1" a="1"/>
  <c r="Y62" i="1" s="1"/>
  <c r="T62" i="1" a="1"/>
  <c r="T62" i="1" s="1"/>
  <c r="Q62" i="1" a="1"/>
  <c r="Q62" i="1" s="1"/>
  <c r="X62" i="1" a="1"/>
  <c r="X62" i="1" s="1"/>
  <c r="O62" i="1" a="1"/>
  <c r="O62" i="1" s="1"/>
  <c r="S62" i="1" a="1"/>
  <c r="S62" i="1" s="1"/>
  <c r="U62" i="1" a="1"/>
  <c r="U62" i="1" s="1"/>
  <c r="Z62" i="1" a="1"/>
  <c r="Z62" i="1" s="1"/>
  <c r="V62" i="1" a="1"/>
  <c r="V62" i="1" s="1"/>
  <c r="W62" i="1" a="1"/>
  <c r="W62" i="1" s="1"/>
  <c r="R62" i="1" a="1"/>
  <c r="R62" i="1" s="1"/>
  <c r="V45" i="1" a="1"/>
  <c r="V45" i="1" s="1"/>
  <c r="R45" i="1" a="1"/>
  <c r="R45" i="1" s="1"/>
  <c r="W45" i="1" a="1"/>
  <c r="W45" i="1" s="1"/>
  <c r="U45" i="1" a="1"/>
  <c r="U45" i="1" s="1"/>
  <c r="T45" i="1" a="1"/>
  <c r="T45" i="1" s="1"/>
  <c r="Q45" i="1" a="1"/>
  <c r="Q45" i="1" s="1"/>
  <c r="P45" i="1" a="1"/>
  <c r="P45" i="1" s="1"/>
  <c r="O45" i="1" a="1"/>
  <c r="O45" i="1" s="1"/>
  <c r="Z45" i="1" a="1"/>
  <c r="Z45" i="1" s="1"/>
  <c r="Y45" i="1" a="1"/>
  <c r="Y45" i="1" s="1"/>
  <c r="S45" i="1" a="1"/>
  <c r="S45" i="1" s="1"/>
  <c r="X45" i="1" a="1"/>
  <c r="X45" i="1" s="1"/>
  <c r="T49" i="1" a="1"/>
  <c r="T49" i="1" s="1"/>
  <c r="R49" i="1" a="1"/>
  <c r="R49" i="1" s="1"/>
  <c r="U49" i="1" a="1"/>
  <c r="U49" i="1" s="1"/>
  <c r="P49" i="1" a="1"/>
  <c r="P49" i="1" s="1"/>
  <c r="Z49" i="1" a="1"/>
  <c r="Z49" i="1" s="1"/>
  <c r="Y49" i="1" a="1"/>
  <c r="Y49" i="1" s="1"/>
  <c r="Q49" i="1" a="1"/>
  <c r="Q49" i="1" s="1"/>
  <c r="X49" i="1" a="1"/>
  <c r="X49" i="1" s="1"/>
  <c r="W49" i="1" a="1"/>
  <c r="W49" i="1" s="1"/>
  <c r="V49" i="1" a="1"/>
  <c r="V49" i="1" s="1"/>
  <c r="S49" i="1" a="1"/>
  <c r="S49" i="1" s="1"/>
  <c r="O49" i="1" a="1"/>
  <c r="O49" i="1" s="1"/>
  <c r="S46" i="1" a="1"/>
  <c r="S46" i="1" s="1"/>
  <c r="U46" i="1" a="1"/>
  <c r="U46" i="1" s="1"/>
  <c r="R46" i="1" a="1"/>
  <c r="R46" i="1" s="1"/>
  <c r="W46" i="1" a="1"/>
  <c r="W46" i="1" s="1"/>
  <c r="Y46" i="1" a="1"/>
  <c r="Y46" i="1" s="1"/>
  <c r="V46" i="1" a="1"/>
  <c r="V46" i="1" s="1"/>
  <c r="O46" i="1" a="1"/>
  <c r="O46" i="1" s="1"/>
  <c r="Z46" i="1" a="1"/>
  <c r="Z46" i="1" s="1"/>
  <c r="P46" i="1" a="1"/>
  <c r="P46" i="1" s="1"/>
  <c r="X46" i="1" a="1"/>
  <c r="X46" i="1" s="1"/>
  <c r="T46" i="1" a="1"/>
  <c r="T46" i="1" s="1"/>
  <c r="Q46" i="1" a="1"/>
  <c r="Q46" i="1" s="1"/>
  <c r="Z47" i="1" a="1"/>
  <c r="Z47" i="1" s="1"/>
  <c r="Y47" i="1" a="1"/>
  <c r="Y47" i="1" s="1"/>
  <c r="O47" i="1" a="1"/>
  <c r="O47" i="1" s="1"/>
  <c r="V47" i="1" a="1"/>
  <c r="V47" i="1" s="1"/>
  <c r="Q47" i="1" a="1"/>
  <c r="Q47" i="1" s="1"/>
  <c r="P47" i="1" a="1"/>
  <c r="P47" i="1" s="1"/>
  <c r="U47" i="1" a="1"/>
  <c r="U47" i="1" s="1"/>
  <c r="W47" i="1" a="1"/>
  <c r="W47" i="1" s="1"/>
  <c r="R47" i="1" a="1"/>
  <c r="R47" i="1" s="1"/>
  <c r="S47" i="1" a="1"/>
  <c r="S47" i="1" s="1"/>
  <c r="T47" i="1" a="1"/>
  <c r="T47" i="1" s="1"/>
  <c r="X47" i="1" a="1"/>
  <c r="X47" i="1" s="1"/>
  <c r="S61" i="1" a="1"/>
  <c r="S61" i="1" s="1"/>
  <c r="T61" i="1" a="1"/>
  <c r="T61" i="1" s="1"/>
  <c r="Z61" i="1" a="1"/>
  <c r="Z61" i="1" s="1"/>
  <c r="W61" i="1" a="1"/>
  <c r="W61" i="1" s="1"/>
  <c r="O61" i="1" a="1"/>
  <c r="O61" i="1" s="1"/>
  <c r="R61" i="1" a="1"/>
  <c r="R61" i="1" s="1"/>
  <c r="X61" i="1" a="1"/>
  <c r="X61" i="1" s="1"/>
  <c r="Q61" i="1" a="1"/>
  <c r="Q61" i="1" s="1"/>
  <c r="V61" i="1" a="1"/>
  <c r="V61" i="1" s="1"/>
  <c r="U61" i="1" a="1"/>
  <c r="U61" i="1" s="1"/>
  <c r="Y61" i="1" a="1"/>
  <c r="Y61" i="1" s="1"/>
  <c r="P61" i="1" a="1"/>
  <c r="P61" i="1" s="1"/>
  <c r="Z30" i="1" a="1"/>
  <c r="Z30" i="1" s="1"/>
  <c r="W30" i="1" a="1"/>
  <c r="W30" i="1" s="1"/>
  <c r="U30" i="1" a="1"/>
  <c r="U30" i="1" s="1"/>
  <c r="V30" i="1" a="1"/>
  <c r="V30" i="1" s="1"/>
  <c r="Q30" i="1" a="1"/>
  <c r="Q30" i="1" s="1"/>
  <c r="S30" i="1" a="1"/>
  <c r="S30" i="1" s="1"/>
  <c r="Y30" i="1" a="1"/>
  <c r="Y30" i="1" s="1"/>
  <c r="R30" i="1" a="1"/>
  <c r="R30" i="1" s="1"/>
  <c r="T30" i="1" a="1"/>
  <c r="T30" i="1" s="1"/>
  <c r="P30" i="1" a="1"/>
  <c r="P30" i="1" s="1"/>
  <c r="O30" i="1" a="1"/>
  <c r="O30" i="1" s="1"/>
  <c r="X30" i="1" a="1"/>
  <c r="X30" i="1" s="1"/>
  <c r="Z59" i="1" a="1"/>
  <c r="Z59" i="1" s="1"/>
  <c r="Q59" i="1" a="1"/>
  <c r="Q59" i="1" s="1"/>
  <c r="V59" i="1" a="1"/>
  <c r="V59" i="1" s="1"/>
  <c r="W59" i="1" a="1"/>
  <c r="W59" i="1" s="1"/>
  <c r="T59" i="1" a="1"/>
  <c r="T59" i="1" s="1"/>
  <c r="P59" i="1" a="1"/>
  <c r="P59" i="1" s="1"/>
  <c r="X59" i="1" a="1"/>
  <c r="X59" i="1" s="1"/>
  <c r="U59" i="1" a="1"/>
  <c r="U59" i="1" s="1"/>
  <c r="S59" i="1" a="1"/>
  <c r="S59" i="1" s="1"/>
  <c r="O59" i="1" a="1"/>
  <c r="O59" i="1" s="1"/>
  <c r="R59" i="1" a="1"/>
  <c r="R59" i="1" s="1"/>
  <c r="Y59" i="1" a="1"/>
  <c r="Y59" i="1" s="1"/>
  <c r="Y50" i="1" a="1"/>
  <c r="Y50" i="1" s="1"/>
  <c r="T50" i="1" a="1"/>
  <c r="T50" i="1" s="1"/>
  <c r="S50" i="1" a="1"/>
  <c r="S50" i="1" s="1"/>
  <c r="Z50" i="1" a="1"/>
  <c r="Z50" i="1" s="1"/>
  <c r="P50" i="1" a="1"/>
  <c r="P50" i="1" s="1"/>
  <c r="R50" i="1" a="1"/>
  <c r="R50" i="1" s="1"/>
  <c r="W50" i="1" a="1"/>
  <c r="W50" i="1" s="1"/>
  <c r="Q50" i="1" a="1"/>
  <c r="Q50" i="1" s="1"/>
  <c r="X50" i="1" a="1"/>
  <c r="X50" i="1" s="1"/>
  <c r="U50" i="1" a="1"/>
  <c r="U50" i="1" s="1"/>
  <c r="O50" i="1" a="1"/>
  <c r="O50" i="1" s="1"/>
  <c r="V50" i="1" a="1"/>
  <c r="V50" i="1" s="1"/>
  <c r="T44" i="1" a="1"/>
  <c r="T44" i="1" s="1"/>
  <c r="X44" i="1" a="1"/>
  <c r="X44" i="1" s="1"/>
  <c r="Q44" i="1" a="1"/>
  <c r="Q44" i="1" s="1"/>
  <c r="P44" i="1" a="1"/>
  <c r="P44" i="1" s="1"/>
  <c r="Y44" i="1" a="1"/>
  <c r="Y44" i="1" s="1"/>
  <c r="Z44" i="1" a="1"/>
  <c r="Z44" i="1" s="1"/>
  <c r="W44" i="1" a="1"/>
  <c r="W44" i="1" s="1"/>
  <c r="S44" i="1" a="1"/>
  <c r="S44" i="1" s="1"/>
  <c r="V44" i="1" a="1"/>
  <c r="V44" i="1" s="1"/>
  <c r="U44" i="1" a="1"/>
  <c r="U44" i="1" s="1"/>
  <c r="O44" i="1" a="1"/>
  <c r="O44" i="1" s="1"/>
  <c r="R44" i="1" a="1"/>
  <c r="R44" i="1" s="1"/>
  <c r="U39" i="1" a="1"/>
  <c r="U39" i="1" s="1"/>
  <c r="X39" i="1" a="1"/>
  <c r="X39" i="1" s="1"/>
  <c r="O39" i="1" a="1"/>
  <c r="O39" i="1" s="1"/>
  <c r="V39" i="1" a="1"/>
  <c r="V39" i="1" s="1"/>
  <c r="P39" i="1" a="1"/>
  <c r="P39" i="1" s="1"/>
  <c r="R39" i="1" a="1"/>
  <c r="R39" i="1" s="1"/>
  <c r="Z39" i="1" a="1"/>
  <c r="Z39" i="1" s="1"/>
  <c r="W39" i="1" a="1"/>
  <c r="W39" i="1" s="1"/>
  <c r="Q39" i="1" a="1"/>
  <c r="Q39" i="1" s="1"/>
  <c r="S39" i="1" a="1"/>
  <c r="S39" i="1" s="1"/>
  <c r="T39" i="1" a="1"/>
  <c r="T39" i="1" s="1"/>
  <c r="Y39" i="1" a="1"/>
  <c r="Y39" i="1" s="1"/>
  <c r="U54" i="1" a="1"/>
  <c r="U54" i="1" s="1"/>
  <c r="S54" i="1" a="1"/>
  <c r="S54" i="1" s="1"/>
  <c r="R54" i="1" a="1"/>
  <c r="R54" i="1" s="1"/>
  <c r="Z54" i="1" a="1"/>
  <c r="Z54" i="1" s="1"/>
  <c r="X54" i="1" a="1"/>
  <c r="X54" i="1" s="1"/>
  <c r="T54" i="1" a="1"/>
  <c r="T54" i="1" s="1"/>
  <c r="W54" i="1" a="1"/>
  <c r="W54" i="1" s="1"/>
  <c r="O54" i="1" a="1"/>
  <c r="O54" i="1" s="1"/>
  <c r="P54" i="1" a="1"/>
  <c r="P54" i="1" s="1"/>
  <c r="V54" i="1" a="1"/>
  <c r="V54" i="1" s="1"/>
  <c r="Q54" i="1" a="1"/>
  <c r="Q54" i="1" s="1"/>
  <c r="Y54" i="1" a="1"/>
  <c r="Y54" i="1" s="1"/>
  <c r="W43" i="1" a="1"/>
  <c r="W43" i="1" s="1"/>
  <c r="R43" i="1" a="1"/>
  <c r="R43" i="1" s="1"/>
  <c r="X43" i="1" a="1"/>
  <c r="X43" i="1" s="1"/>
  <c r="Q43" i="1" a="1"/>
  <c r="Q43" i="1" s="1"/>
  <c r="V43" i="1" a="1"/>
  <c r="V43" i="1" s="1"/>
  <c r="Y43" i="1" a="1"/>
  <c r="Y43" i="1" s="1"/>
  <c r="U43" i="1" a="1"/>
  <c r="U43" i="1" s="1"/>
  <c r="S43" i="1" a="1"/>
  <c r="S43" i="1" s="1"/>
  <c r="Z43" i="1" a="1"/>
  <c r="Z43" i="1" s="1"/>
  <c r="T43" i="1" a="1"/>
  <c r="T43" i="1" s="1"/>
  <c r="P43" i="1" a="1"/>
  <c r="P43" i="1" s="1"/>
  <c r="O43" i="1" a="1"/>
  <c r="O43" i="1" s="1"/>
  <c r="Z67" i="1" a="1"/>
  <c r="Z67" i="1" s="1"/>
  <c r="T67" i="1" a="1"/>
  <c r="T67" i="1" s="1"/>
  <c r="X67" i="1" a="1"/>
  <c r="X67" i="1" s="1"/>
  <c r="P67" i="1" a="1"/>
  <c r="P67" i="1" s="1"/>
  <c r="W67" i="1" a="1"/>
  <c r="W67" i="1" s="1"/>
  <c r="Y67" i="1" a="1"/>
  <c r="Y67" i="1" s="1"/>
  <c r="O67" i="1" a="1"/>
  <c r="O67" i="1" s="1"/>
  <c r="R67" i="1" a="1"/>
  <c r="R67" i="1" s="1"/>
  <c r="Q67" i="1" a="1"/>
  <c r="Q67" i="1" s="1"/>
  <c r="U67" i="1" a="1"/>
  <c r="U67" i="1" s="1"/>
  <c r="V67" i="1" a="1"/>
  <c r="V67" i="1" s="1"/>
  <c r="S67" i="1" a="1"/>
  <c r="S67" i="1" s="1"/>
  <c r="T31" i="1" a="1"/>
  <c r="T31" i="1" s="1"/>
  <c r="S31" i="1" a="1"/>
  <c r="S31" i="1" s="1"/>
  <c r="R31" i="1" a="1"/>
  <c r="R31" i="1" s="1"/>
  <c r="W31" i="1" a="1"/>
  <c r="W31" i="1" s="1"/>
  <c r="Q31" i="1" a="1"/>
  <c r="Q31" i="1" s="1"/>
  <c r="P31" i="1" a="1"/>
  <c r="P31" i="1" s="1"/>
  <c r="Z31" i="1" a="1"/>
  <c r="Z31" i="1" s="1"/>
  <c r="O31" i="1" a="1"/>
  <c r="O31" i="1" s="1"/>
  <c r="V31" i="1" a="1"/>
  <c r="V31" i="1" s="1"/>
  <c r="U31" i="1" a="1"/>
  <c r="U31" i="1" s="1"/>
  <c r="Y31" i="1" a="1"/>
  <c r="Y31" i="1" s="1"/>
  <c r="X31" i="1" a="1"/>
  <c r="X31" i="1" s="1"/>
  <c r="O42" i="1" a="1"/>
  <c r="O42" i="1" s="1"/>
  <c r="Q42" i="1" a="1"/>
  <c r="Q42" i="1" s="1"/>
  <c r="Z42" i="1" a="1"/>
  <c r="Z42" i="1" s="1"/>
  <c r="R42" i="1" a="1"/>
  <c r="R42" i="1" s="1"/>
  <c r="Y42" i="1" a="1"/>
  <c r="Y42" i="1" s="1"/>
  <c r="T42" i="1" a="1"/>
  <c r="T42" i="1" s="1"/>
  <c r="P42" i="1" a="1"/>
  <c r="P42" i="1" s="1"/>
  <c r="U42" i="1" a="1"/>
  <c r="U42" i="1" s="1"/>
  <c r="S42" i="1" a="1"/>
  <c r="S42" i="1" s="1"/>
  <c r="X42" i="1" a="1"/>
  <c r="X42" i="1" s="1"/>
  <c r="W42" i="1" a="1"/>
  <c r="W42" i="1" s="1"/>
  <c r="V42" i="1" a="1"/>
  <c r="V42" i="1" s="1"/>
  <c r="Q64" i="1" a="1"/>
  <c r="Q64" i="1" s="1"/>
  <c r="Z64" i="1" a="1"/>
  <c r="Z64" i="1" s="1"/>
  <c r="V64" i="1" a="1"/>
  <c r="V64" i="1" s="1"/>
  <c r="P64" i="1" a="1"/>
  <c r="P64" i="1" s="1"/>
  <c r="S64" i="1" a="1"/>
  <c r="S64" i="1" s="1"/>
  <c r="T64" i="1" a="1"/>
  <c r="T64" i="1" s="1"/>
  <c r="W64" i="1" a="1"/>
  <c r="W64" i="1" s="1"/>
  <c r="X64" i="1" a="1"/>
  <c r="X64" i="1" s="1"/>
  <c r="U64" i="1" a="1"/>
  <c r="U64" i="1" s="1"/>
  <c r="O64" i="1" a="1"/>
  <c r="O64" i="1" s="1"/>
  <c r="Y64" i="1" a="1"/>
  <c r="Y64" i="1" s="1"/>
  <c r="R64" i="1" a="1"/>
  <c r="R64" i="1" s="1"/>
  <c r="Q37" i="1" a="1"/>
  <c r="Q37" i="1" s="1"/>
  <c r="O37" i="1" a="1"/>
  <c r="O37" i="1" s="1"/>
  <c r="R37" i="1" a="1"/>
  <c r="R37" i="1" s="1"/>
  <c r="Y37" i="1" a="1"/>
  <c r="Y37" i="1" s="1"/>
  <c r="U37" i="1" a="1"/>
  <c r="U37" i="1" s="1"/>
  <c r="Z37" i="1" a="1"/>
  <c r="Z37" i="1" s="1"/>
  <c r="S37" i="1" a="1"/>
  <c r="S37" i="1" s="1"/>
  <c r="V37" i="1" a="1"/>
  <c r="V37" i="1" s="1"/>
  <c r="X37" i="1" a="1"/>
  <c r="X37" i="1" s="1"/>
  <c r="W37" i="1" a="1"/>
  <c r="W37" i="1" s="1"/>
  <c r="T37" i="1" a="1"/>
  <c r="T37" i="1" s="1"/>
  <c r="P37" i="1" a="1"/>
  <c r="P37" i="1" s="1"/>
  <c r="P71" i="1" a="1"/>
  <c r="P71" i="1" s="1"/>
  <c r="U71" i="1" a="1"/>
  <c r="U71" i="1" s="1"/>
  <c r="Q71" i="1" a="1"/>
  <c r="Q71" i="1" s="1"/>
  <c r="X71" i="1" a="1"/>
  <c r="X71" i="1" s="1"/>
  <c r="O71" i="1" a="1"/>
  <c r="O71" i="1" s="1"/>
  <c r="S71" i="1" a="1"/>
  <c r="S71" i="1" s="1"/>
  <c r="Z71" i="1" a="1"/>
  <c r="Z71" i="1" s="1"/>
  <c r="T71" i="1" a="1"/>
  <c r="T71" i="1" s="1"/>
  <c r="Y71" i="1" a="1"/>
  <c r="Y71" i="1" s="1"/>
  <c r="V71" i="1" a="1"/>
  <c r="V71" i="1" s="1"/>
  <c r="W71" i="1" a="1"/>
  <c r="W71" i="1" s="1"/>
  <c r="R71" i="1" a="1"/>
  <c r="R71" i="1" s="1"/>
  <c r="X66" i="1" a="1"/>
  <c r="X66" i="1" s="1"/>
  <c r="W66" i="1" a="1"/>
  <c r="W66" i="1" s="1"/>
  <c r="V66" i="1" a="1"/>
  <c r="V66" i="1" s="1"/>
  <c r="Q66" i="1" a="1"/>
  <c r="Q66" i="1" s="1"/>
  <c r="T66" i="1" a="1"/>
  <c r="T66" i="1" s="1"/>
  <c r="P66" i="1" a="1"/>
  <c r="P66" i="1" s="1"/>
  <c r="S66" i="1" a="1"/>
  <c r="S66" i="1" s="1"/>
  <c r="Y66" i="1" a="1"/>
  <c r="Y66" i="1" s="1"/>
  <c r="U66" i="1" a="1"/>
  <c r="U66" i="1" s="1"/>
  <c r="O66" i="1" a="1"/>
  <c r="O66" i="1" s="1"/>
  <c r="R66" i="1" a="1"/>
  <c r="R66" i="1" s="1"/>
  <c r="Z66" i="1" a="1"/>
  <c r="Z66" i="1" s="1"/>
  <c r="X52" i="1" a="1"/>
  <c r="X52" i="1" s="1"/>
  <c r="U52" i="1" a="1"/>
  <c r="U52" i="1" s="1"/>
  <c r="S52" i="1" a="1"/>
  <c r="S52" i="1" s="1"/>
  <c r="R52" i="1" a="1"/>
  <c r="R52" i="1" s="1"/>
  <c r="Y52" i="1" a="1"/>
  <c r="Y52" i="1" s="1"/>
  <c r="O52" i="1" a="1"/>
  <c r="O52" i="1" s="1"/>
  <c r="W52" i="1" a="1"/>
  <c r="W52" i="1" s="1"/>
  <c r="Z52" i="1" a="1"/>
  <c r="Z52" i="1" s="1"/>
  <c r="Q52" i="1" a="1"/>
  <c r="Q52" i="1" s="1"/>
  <c r="V52" i="1" a="1"/>
  <c r="V52" i="1" s="1"/>
  <c r="T52" i="1" a="1"/>
  <c r="T52" i="1" s="1"/>
  <c r="P52" i="1" a="1"/>
  <c r="P52" i="1" s="1"/>
  <c r="P48" i="1" a="1"/>
  <c r="P48" i="1" s="1"/>
  <c r="R48" i="1" a="1"/>
  <c r="R48" i="1" s="1"/>
  <c r="X48" i="1" a="1"/>
  <c r="X48" i="1" s="1"/>
  <c r="Q48" i="1" a="1"/>
  <c r="Q48" i="1" s="1"/>
  <c r="O48" i="1" a="1"/>
  <c r="O48" i="1" s="1"/>
  <c r="T48" i="1" a="1"/>
  <c r="T48" i="1" s="1"/>
  <c r="W48" i="1" a="1"/>
  <c r="W48" i="1" s="1"/>
  <c r="V48" i="1" a="1"/>
  <c r="V48" i="1" s="1"/>
  <c r="Y48" i="1" a="1"/>
  <c r="Y48" i="1" s="1"/>
  <c r="U48" i="1" a="1"/>
  <c r="U48" i="1" s="1"/>
  <c r="Z48" i="1" a="1"/>
  <c r="Z48" i="1" s="1"/>
  <c r="S48" i="1" a="1"/>
  <c r="S48" i="1" s="1"/>
  <c r="Y33" i="1" a="1"/>
  <c r="Y33" i="1" s="1"/>
  <c r="X33" i="1" a="1"/>
  <c r="X33" i="1" s="1"/>
  <c r="W33" i="1" a="1"/>
  <c r="W33" i="1" s="1"/>
  <c r="Q33" i="1" a="1"/>
  <c r="Q33" i="1" s="1"/>
  <c r="T33" i="1" a="1"/>
  <c r="T33" i="1" s="1"/>
  <c r="U33" i="1" a="1"/>
  <c r="U33" i="1" s="1"/>
  <c r="S33" i="1" a="1"/>
  <c r="S33" i="1" s="1"/>
  <c r="R33" i="1" a="1"/>
  <c r="R33" i="1" s="1"/>
  <c r="Z33" i="1" a="1"/>
  <c r="Z33" i="1" s="1"/>
  <c r="P33" i="1" a="1"/>
  <c r="P33" i="1" s="1"/>
  <c r="O33" i="1" a="1"/>
  <c r="O33" i="1" s="1"/>
  <c r="V33" i="1" a="1"/>
  <c r="V33" i="1" s="1"/>
  <c r="T73" i="1" a="1"/>
  <c r="T73" i="1" s="1"/>
  <c r="O73" i="1" a="1"/>
  <c r="O73" i="1" s="1"/>
  <c r="Z73" i="1" a="1"/>
  <c r="Z73" i="1" s="1"/>
  <c r="X73" i="1" a="1"/>
  <c r="X73" i="1" s="1"/>
  <c r="R73" i="1" a="1"/>
  <c r="R73" i="1" s="1"/>
  <c r="Y73" i="1" a="1"/>
  <c r="Y73" i="1" s="1"/>
  <c r="P73" i="1" a="1"/>
  <c r="P73" i="1" s="1"/>
  <c r="U73" i="1" a="1"/>
  <c r="U73" i="1" s="1"/>
  <c r="Q73" i="1" a="1"/>
  <c r="Q73" i="1" s="1"/>
  <c r="W73" i="1" a="1"/>
  <c r="W73" i="1" s="1"/>
  <c r="V73" i="1" a="1"/>
  <c r="V73" i="1" s="1"/>
  <c r="S73" i="1" a="1"/>
  <c r="S73" i="1" s="1"/>
  <c r="W40" i="1" a="1"/>
  <c r="W40" i="1" s="1"/>
  <c r="R40" i="1" a="1"/>
  <c r="R40" i="1" s="1"/>
  <c r="P40" i="1" a="1"/>
  <c r="P40" i="1" s="1"/>
  <c r="T40" i="1" a="1"/>
  <c r="T40" i="1" s="1"/>
  <c r="U40" i="1" a="1"/>
  <c r="U40" i="1" s="1"/>
  <c r="X40" i="1" a="1"/>
  <c r="X40" i="1" s="1"/>
  <c r="S40" i="1" a="1"/>
  <c r="S40" i="1" s="1"/>
  <c r="O40" i="1" a="1"/>
  <c r="O40" i="1" s="1"/>
  <c r="Z40" i="1" a="1"/>
  <c r="Z40" i="1" s="1"/>
  <c r="Q40" i="1" a="1"/>
  <c r="Q40" i="1" s="1"/>
  <c r="Y40" i="1" a="1"/>
  <c r="Y40" i="1" s="1"/>
  <c r="V40" i="1" a="1"/>
  <c r="V40" i="1" s="1"/>
  <c r="X36" i="1" a="1"/>
  <c r="X36" i="1" s="1"/>
  <c r="V36" i="1" a="1"/>
  <c r="V36" i="1" s="1"/>
  <c r="S36" i="1" a="1"/>
  <c r="S36" i="1" s="1"/>
  <c r="R36" i="1" a="1"/>
  <c r="R36" i="1" s="1"/>
  <c r="O36" i="1" a="1"/>
  <c r="O36" i="1" s="1"/>
  <c r="Z36" i="1" a="1"/>
  <c r="Z36" i="1" s="1"/>
  <c r="Y36" i="1" a="1"/>
  <c r="Y36" i="1" s="1"/>
  <c r="P36" i="1" a="1"/>
  <c r="P36" i="1" s="1"/>
  <c r="W36" i="1" a="1"/>
  <c r="W36" i="1" s="1"/>
  <c r="T36" i="1" a="1"/>
  <c r="T36" i="1" s="1"/>
  <c r="U36" i="1" a="1"/>
  <c r="U36" i="1" s="1"/>
  <c r="Q36" i="1" a="1"/>
  <c r="Q36" i="1" s="1"/>
  <c r="Z69" i="1" a="1"/>
  <c r="Z69" i="1" s="1"/>
  <c r="X69" i="1" a="1"/>
  <c r="X69" i="1" s="1"/>
  <c r="R69" i="1" a="1"/>
  <c r="R69" i="1" s="1"/>
  <c r="Q69" i="1" a="1"/>
  <c r="Q69" i="1" s="1"/>
  <c r="T69" i="1" a="1"/>
  <c r="T69" i="1" s="1"/>
  <c r="S69" i="1" a="1"/>
  <c r="S69" i="1" s="1"/>
  <c r="W69" i="1" a="1"/>
  <c r="W69" i="1" s="1"/>
  <c r="U69" i="1" a="1"/>
  <c r="U69" i="1" s="1"/>
  <c r="V69" i="1" a="1"/>
  <c r="V69" i="1" s="1"/>
  <c r="Y69" i="1" a="1"/>
  <c r="Y69" i="1" s="1"/>
  <c r="P69" i="1" a="1"/>
  <c r="P69" i="1" s="1"/>
  <c r="O69" i="1" a="1"/>
  <c r="O69" i="1" s="1"/>
  <c r="T68" i="1" a="1"/>
  <c r="T68" i="1" s="1"/>
  <c r="X68" i="1" a="1"/>
  <c r="X68" i="1" s="1"/>
  <c r="Q68" i="1" a="1"/>
  <c r="Q68" i="1" s="1"/>
  <c r="O68" i="1" a="1"/>
  <c r="O68" i="1" s="1"/>
  <c r="U68" i="1" a="1"/>
  <c r="U68" i="1" s="1"/>
  <c r="P68" i="1" a="1"/>
  <c r="P68" i="1" s="1"/>
  <c r="V68" i="1" a="1"/>
  <c r="V68" i="1" s="1"/>
  <c r="W68" i="1" a="1"/>
  <c r="W68" i="1" s="1"/>
  <c r="Z68" i="1" a="1"/>
  <c r="Z68" i="1" s="1"/>
  <c r="Y68" i="1" a="1"/>
  <c r="Y68" i="1" s="1"/>
  <c r="R68" i="1" a="1"/>
  <c r="R68" i="1" s="1"/>
  <c r="S68" i="1" a="1"/>
  <c r="S68" i="1" s="1"/>
  <c r="W57" i="1" a="1"/>
  <c r="W57" i="1" s="1"/>
  <c r="P57" i="1" a="1"/>
  <c r="P57" i="1" s="1"/>
  <c r="O57" i="1" a="1"/>
  <c r="O57" i="1" s="1"/>
  <c r="V57" i="1" a="1"/>
  <c r="V57" i="1" s="1"/>
  <c r="T57" i="1" a="1"/>
  <c r="T57" i="1" s="1"/>
  <c r="S57" i="1" a="1"/>
  <c r="S57" i="1" s="1"/>
  <c r="Y57" i="1" a="1"/>
  <c r="Y57" i="1" s="1"/>
  <c r="X57" i="1" a="1"/>
  <c r="X57" i="1" s="1"/>
  <c r="Q57" i="1" a="1"/>
  <c r="Q57" i="1" s="1"/>
  <c r="U57" i="1" a="1"/>
  <c r="U57" i="1" s="1"/>
  <c r="Z57" i="1" a="1"/>
  <c r="Z57" i="1" s="1"/>
  <c r="R57" i="1" a="1"/>
  <c r="R57" i="1" s="1"/>
  <c r="U34" i="1" a="1"/>
  <c r="U34" i="1" s="1"/>
  <c r="O34" i="1" a="1"/>
  <c r="O34" i="1" s="1"/>
  <c r="Z34" i="1" a="1"/>
  <c r="Z34" i="1" s="1"/>
  <c r="T34" i="1" a="1"/>
  <c r="T34" i="1" s="1"/>
  <c r="Q34" i="1" a="1"/>
  <c r="Q34" i="1" s="1"/>
  <c r="P34" i="1" a="1"/>
  <c r="P34" i="1" s="1"/>
  <c r="S34" i="1" a="1"/>
  <c r="S34" i="1" s="1"/>
  <c r="W34" i="1" a="1"/>
  <c r="W34" i="1" s="1"/>
  <c r="Y34" i="1" a="1"/>
  <c r="Y34" i="1" s="1"/>
  <c r="V34" i="1" a="1"/>
  <c r="V34" i="1" s="1"/>
  <c r="X34" i="1" a="1"/>
  <c r="X34" i="1" s="1"/>
  <c r="R34" i="1" a="1"/>
  <c r="R34" i="1" s="1"/>
  <c r="P58" i="1" a="1"/>
  <c r="P58" i="1" s="1"/>
  <c r="R58" i="1" a="1"/>
  <c r="R58" i="1" s="1"/>
  <c r="O58" i="1" a="1"/>
  <c r="O58" i="1" s="1"/>
  <c r="Z58" i="1" a="1"/>
  <c r="Z58" i="1" s="1"/>
  <c r="W58" i="1" a="1"/>
  <c r="W58" i="1" s="1"/>
  <c r="S58" i="1" a="1"/>
  <c r="S58" i="1" s="1"/>
  <c r="Y58" i="1" a="1"/>
  <c r="Y58" i="1" s="1"/>
  <c r="V58" i="1" a="1"/>
  <c r="V58" i="1" s="1"/>
  <c r="T58" i="1" a="1"/>
  <c r="T58" i="1" s="1"/>
  <c r="U58" i="1" a="1"/>
  <c r="U58" i="1" s="1"/>
  <c r="Q58" i="1" a="1"/>
  <c r="Q58" i="1" s="1"/>
  <c r="X58" i="1" a="1"/>
  <c r="X58" i="1" s="1"/>
  <c r="Z65" i="1" a="1"/>
  <c r="Z65" i="1" s="1"/>
  <c r="W65" i="1" a="1"/>
  <c r="W65" i="1" s="1"/>
  <c r="Y65" i="1" a="1"/>
  <c r="Y65" i="1" s="1"/>
  <c r="S65" i="1" a="1"/>
  <c r="S65" i="1" s="1"/>
  <c r="O65" i="1" a="1"/>
  <c r="O65" i="1" s="1"/>
  <c r="P65" i="1" a="1"/>
  <c r="P65" i="1" s="1"/>
  <c r="X65" i="1" a="1"/>
  <c r="X65" i="1" s="1"/>
  <c r="V65" i="1" a="1"/>
  <c r="V65" i="1" s="1"/>
  <c r="Q65" i="1" a="1"/>
  <c r="Q65" i="1" s="1"/>
  <c r="R65" i="1" a="1"/>
  <c r="R65" i="1" s="1"/>
  <c r="T65" i="1" a="1"/>
  <c r="T65" i="1" s="1"/>
  <c r="U65" i="1" a="1"/>
  <c r="U65" i="1" s="1"/>
  <c r="W70" i="1" a="1"/>
  <c r="W70" i="1" s="1"/>
  <c r="O70" i="1" a="1"/>
  <c r="O70" i="1" s="1"/>
  <c r="Y70" i="1" a="1"/>
  <c r="Y70" i="1" s="1"/>
  <c r="P70" i="1" a="1"/>
  <c r="P70" i="1" s="1"/>
  <c r="T70" i="1" a="1"/>
  <c r="T70" i="1" s="1"/>
  <c r="S70" i="1" a="1"/>
  <c r="S70" i="1" s="1"/>
  <c r="U70" i="1" a="1"/>
  <c r="U70" i="1" s="1"/>
  <c r="Z70" i="1" a="1"/>
  <c r="Z70" i="1" s="1"/>
  <c r="X70" i="1" a="1"/>
  <c r="X70" i="1" s="1"/>
  <c r="Q70" i="1" a="1"/>
  <c r="Q70" i="1" s="1"/>
  <c r="V70" i="1" a="1"/>
  <c r="V70" i="1" s="1"/>
  <c r="R70" i="1" a="1"/>
  <c r="R70" i="1" s="1"/>
  <c r="T32" i="1" a="1"/>
  <c r="T32" i="1" s="1"/>
  <c r="R32" i="1" a="1"/>
  <c r="R32" i="1" s="1"/>
  <c r="W32" i="1" a="1"/>
  <c r="W32" i="1" s="1"/>
  <c r="Y32" i="1" a="1"/>
  <c r="Y32" i="1" s="1"/>
  <c r="S32" i="1" a="1"/>
  <c r="S32" i="1" s="1"/>
  <c r="U32" i="1" a="1"/>
  <c r="U32" i="1" s="1"/>
  <c r="Q32" i="1" a="1"/>
  <c r="Q32" i="1" s="1"/>
  <c r="X32" i="1" a="1"/>
  <c r="X32" i="1" s="1"/>
  <c r="V32" i="1" a="1"/>
  <c r="V32" i="1" s="1"/>
  <c r="Z32" i="1" a="1"/>
  <c r="Z32" i="1" s="1"/>
  <c r="P32" i="1" a="1"/>
  <c r="P32" i="1" s="1"/>
  <c r="O32" i="1" a="1"/>
  <c r="O32" i="1" s="1"/>
  <c r="U28" i="1" a="1"/>
  <c r="U28" i="1" s="1"/>
  <c r="S28" i="1" a="1"/>
  <c r="S28" i="1" s="1"/>
  <c r="T28" i="1" a="1"/>
  <c r="T28" i="1" s="1"/>
  <c r="Q28" i="1" a="1"/>
  <c r="Q28" i="1" s="1"/>
  <c r="P28" i="1" a="1"/>
  <c r="P28" i="1" s="1"/>
  <c r="R28" i="1" a="1"/>
  <c r="R28" i="1" s="1"/>
  <c r="Y28" i="1" a="1"/>
  <c r="Y28" i="1" s="1"/>
  <c r="X28" i="1" a="1"/>
  <c r="X28" i="1" s="1"/>
  <c r="O28" i="1" a="1"/>
  <c r="O28" i="1" s="1"/>
  <c r="W28" i="1" a="1"/>
  <c r="W28" i="1" s="1"/>
  <c r="V28" i="1" a="1"/>
  <c r="V28" i="1" s="1"/>
  <c r="Z28" i="1" a="1"/>
  <c r="Z28" i="1" s="1"/>
  <c r="J50" i="1" l="1" a="1"/>
  <c r="J50" i="1" s="1"/>
  <c r="N50" i="1"/>
  <c r="N37" i="1"/>
  <c r="J37" i="1" a="1"/>
  <c r="J37" i="1" s="1"/>
  <c r="N63" i="1"/>
  <c r="J63" i="1" a="1"/>
  <c r="J63" i="1" s="1"/>
  <c r="N67" i="1"/>
  <c r="J67" i="1" a="1"/>
  <c r="J67" i="1" s="1"/>
  <c r="J51" i="1" a="1"/>
  <c r="J51" i="1" s="1"/>
  <c r="N51" i="1"/>
  <c r="J54" i="1" a="1"/>
  <c r="J54" i="1" s="1"/>
  <c r="N54" i="1"/>
  <c r="J45" i="1" a="1"/>
  <c r="J45" i="1" s="1"/>
  <c r="N45" i="1"/>
  <c r="N29" i="1"/>
  <c r="J29" i="1" a="1"/>
  <c r="J29" i="1" s="1"/>
  <c r="J57" i="1" a="1"/>
  <c r="J57" i="1" s="1"/>
  <c r="N57" i="1"/>
  <c r="J44" i="1" a="1"/>
  <c r="J44" i="1" s="1"/>
  <c r="N44" i="1"/>
  <c r="J70" i="1" a="1"/>
  <c r="J70" i="1" s="1"/>
  <c r="N70" i="1"/>
  <c r="N36" i="1"/>
  <c r="J36" i="1" a="1"/>
  <c r="J36" i="1" s="1"/>
  <c r="N69" i="1"/>
  <c r="J69" i="1" a="1"/>
  <c r="J69" i="1" s="1"/>
  <c r="J48" i="1" a="1"/>
  <c r="J48" i="1" s="1"/>
  <c r="N48" i="1"/>
  <c r="N49" i="1"/>
  <c r="J49" i="1" a="1"/>
  <c r="J49" i="1" s="1"/>
  <c r="N64" i="1"/>
  <c r="J64" i="1" a="1"/>
  <c r="J64" i="1" s="1"/>
  <c r="N66" i="1"/>
  <c r="J66" i="1" a="1"/>
  <c r="J66" i="1" s="1"/>
  <c r="N65" i="1"/>
  <c r="J65" i="1" a="1"/>
  <c r="J65" i="1" s="1"/>
  <c r="J41" i="1" a="1"/>
  <c r="J41" i="1" s="1"/>
  <c r="N41" i="1"/>
  <c r="J32" i="1" a="1"/>
  <c r="J32" i="1" s="1"/>
  <c r="N32" i="1"/>
  <c r="N46" i="1"/>
  <c r="J46" i="1" a="1"/>
  <c r="J46" i="1" s="1"/>
  <c r="N68" i="1"/>
  <c r="J68" i="1" a="1"/>
  <c r="J68" i="1" s="1"/>
  <c r="J62" i="1" a="1"/>
  <c r="J62" i="1" s="1"/>
  <c r="N62" i="1"/>
  <c r="J56" i="1" a="1"/>
  <c r="J56" i="1" s="1"/>
  <c r="N56" i="1"/>
  <c r="J39" i="1" a="1"/>
  <c r="J39" i="1" s="1"/>
  <c r="N39" i="1"/>
  <c r="N71" i="1"/>
  <c r="J71" i="1" a="1"/>
  <c r="J71" i="1" s="1"/>
  <c r="N31" i="1"/>
  <c r="J31" i="1" a="1"/>
  <c r="J31" i="1" s="1"/>
  <c r="J60" i="1" a="1"/>
  <c r="J60" i="1" s="1"/>
  <c r="N60" i="1"/>
  <c r="N52" i="1"/>
  <c r="J52" i="1" a="1"/>
  <c r="J52" i="1" s="1"/>
  <c r="N35" i="1"/>
  <c r="J35" i="1" a="1"/>
  <c r="J35" i="1" s="1"/>
  <c r="J59" i="1" a="1"/>
  <c r="J59" i="1" s="1"/>
  <c r="N59" i="1"/>
  <c r="N47" i="1"/>
  <c r="J47" i="1" a="1"/>
  <c r="J47" i="1" s="1"/>
  <c r="J72" i="1" a="1"/>
  <c r="J72" i="1" s="1"/>
  <c r="N72" i="1"/>
  <c r="J61" i="1" a="1"/>
  <c r="J61" i="1" s="1"/>
  <c r="N61" i="1"/>
  <c r="N30" i="1"/>
  <c r="J30" i="1" a="1"/>
  <c r="J30" i="1" s="1"/>
  <c r="J43" i="1" a="1"/>
  <c r="J43" i="1" s="1"/>
  <c r="N43" i="1"/>
  <c r="N33" i="1"/>
  <c r="J33" i="1" a="1"/>
  <c r="J33" i="1" s="1"/>
  <c r="N53" i="1"/>
  <c r="J53" i="1" a="1"/>
  <c r="J53" i="1" s="1"/>
  <c r="J34" i="1" a="1"/>
  <c r="J34" i="1" s="1"/>
  <c r="N34" i="1"/>
  <c r="N38" i="1"/>
  <c r="J38" i="1" a="1"/>
  <c r="J38" i="1" s="1"/>
  <c r="N55" i="1"/>
  <c r="J55" i="1" a="1"/>
  <c r="J55" i="1" s="1"/>
  <c r="J58" i="1" a="1"/>
  <c r="J58" i="1" s="1"/>
  <c r="N58" i="1"/>
  <c r="J42" i="1" a="1"/>
  <c r="J42" i="1" s="1"/>
  <c r="N42" i="1"/>
  <c r="J73" i="1" a="1"/>
  <c r="J73" i="1" s="1"/>
  <c r="N73" i="1"/>
  <c r="J28" i="1" a="1"/>
  <c r="J28" i="1" s="1"/>
  <c r="N28" i="1"/>
  <c r="J40" i="1" a="1"/>
  <c r="J40" i="1" s="1"/>
  <c r="N4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Aljun Talle</author>
  </authors>
  <commentList>
    <comment ref="J1" authorId="0" shapeId="0" xr:uid="{1C040611-CAE9-47CC-BCDC-079872C86D55}">
      <text>
        <r>
          <rPr>
            <sz val="9"/>
            <color indexed="81"/>
            <rFont val="Tahoma"/>
            <family val="2"/>
          </rPr>
          <t xml:space="preserve">Two options available: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1. </t>
        </r>
        <r>
          <rPr>
            <b/>
            <sz val="9"/>
            <color indexed="81"/>
            <rFont val="Tahoma"/>
            <family val="2"/>
          </rPr>
          <t xml:space="preserve">by-natural-key: </t>
        </r>
        <r>
          <rPr>
            <sz val="9"/>
            <color indexed="81"/>
            <rFont val="Tahoma"/>
            <family val="2"/>
          </rPr>
          <t xml:space="preserve">zero the budget entries with the same Account, Date, Dimensions then create new ones.
2. </t>
        </r>
        <r>
          <rPr>
            <b/>
            <sz val="9"/>
            <color indexed="81"/>
            <rFont val="Tahoma"/>
            <family val="2"/>
          </rPr>
          <t xml:space="preserve">recreate: </t>
        </r>
        <r>
          <rPr>
            <sz val="9"/>
            <color indexed="81"/>
            <rFont val="Tahoma"/>
            <family val="2"/>
          </rPr>
          <t>set to zero all budget entries for the budget, and create new ones.
See the report documentation on the Information tab for more details.</t>
        </r>
      </text>
    </comment>
    <comment ref="L8" authorId="0" shapeId="0" xr:uid="{608974E0-6237-42EB-B83D-9895AECE49EA}">
      <text>
        <r>
          <rPr>
            <sz val="9"/>
            <color indexed="81"/>
            <rFont val="Tahoma"/>
            <family val="2"/>
          </rPr>
          <t xml:space="preserve">The first two dimensions represent the </t>
        </r>
        <r>
          <rPr>
            <b/>
            <sz val="9"/>
            <color indexed="81"/>
            <rFont val="Tahoma"/>
            <family val="2"/>
          </rPr>
          <t>Global Dimensions</t>
        </r>
        <r>
          <rPr>
            <sz val="9"/>
            <color indexed="81"/>
            <rFont val="Tahoma"/>
            <family val="2"/>
          </rPr>
          <t xml:space="preserve"> configured in the General Ledger Setup. All other dimensions are determined by the selected </t>
        </r>
        <r>
          <rPr>
            <b/>
            <sz val="9"/>
            <color indexed="81"/>
            <rFont val="Tahoma"/>
            <family val="2"/>
          </rPr>
          <t>Budget Dimension</t>
        </r>
        <r>
          <rPr>
            <sz val="9"/>
            <color indexed="81"/>
            <rFont val="Tahoma"/>
            <family val="2"/>
          </rPr>
          <t xml:space="preserve"> in the Budget Dimension Configuration filter.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<sst xmlns="http://schemas.openxmlformats.org/spreadsheetml/2006/main" count="111" uniqueCount="104">
  <si>
    <t>Source Year</t>
  </si>
  <si>
    <t>Budget Year</t>
  </si>
  <si>
    <t>Start date</t>
  </si>
  <si>
    <t>End date</t>
  </si>
  <si>
    <t>Budget Writeback values</t>
  </si>
  <si>
    <t>Budget ID</t>
  </si>
  <si>
    <t>Description</t>
  </si>
  <si>
    <t>Budget year</t>
  </si>
  <si>
    <t>Account</t>
  </si>
  <si>
    <t>Prior year actuals</t>
  </si>
  <si>
    <t>Increase %</t>
  </si>
  <si>
    <t>Writeback status</t>
  </si>
  <si>
    <t>Allocation type</t>
  </si>
  <si>
    <t>Amount</t>
  </si>
  <si>
    <t>Distributed amount</t>
  </si>
  <si>
    <t>Period 1</t>
  </si>
  <si>
    <t>Period 2</t>
  </si>
  <si>
    <t>Period 3</t>
  </si>
  <si>
    <t>Period 4</t>
  </si>
  <si>
    <t>Period 5</t>
  </si>
  <si>
    <t>Period 6</t>
  </si>
  <si>
    <t>Period 7</t>
  </si>
  <si>
    <t>Period 8</t>
  </si>
  <si>
    <t>Period 9</t>
  </si>
  <si>
    <t>Period 10</t>
  </si>
  <si>
    <t>Period 11</t>
  </si>
  <si>
    <t>Period 12</t>
  </si>
  <si>
    <t>Period 1 manual</t>
  </si>
  <si>
    <t>Period 2 manual</t>
  </si>
  <si>
    <t>Period 3 manual</t>
  </si>
  <si>
    <t>Period 4 manual</t>
  </si>
  <si>
    <t>Period 5 manual</t>
  </si>
  <si>
    <t>Period 6 manual</t>
  </si>
  <si>
    <t>Period 7 manual</t>
  </si>
  <si>
    <t>Period 8 manual</t>
  </si>
  <si>
    <t>Period 9 manual</t>
  </si>
  <si>
    <t>Period 10 manual</t>
  </si>
  <si>
    <t>Period 11 manual</t>
  </si>
  <si>
    <t>Period 12 manual</t>
  </si>
  <si>
    <t>Equal allocation</t>
  </si>
  <si>
    <t>Weighted allocation</t>
  </si>
  <si>
    <t>Manual allocation</t>
  </si>
  <si>
    <t>Connection Name</t>
  </si>
  <si>
    <t>Writeback Status</t>
  </si>
  <si>
    <t>Velixo Report Template information</t>
  </si>
  <si>
    <t>This Information sheet provides you with useful information about this Template.</t>
  </si>
  <si>
    <t>This sheet is hidden by default. Velixo highly recommends you keep it in order not to lose the context and history of the report</t>
  </si>
  <si>
    <t>Code</t>
  </si>
  <si>
    <t>Name</t>
  </si>
  <si>
    <t>ERP</t>
  </si>
  <si>
    <t>Industry</t>
  </si>
  <si>
    <t>Template Version</t>
  </si>
  <si>
    <t>Release date</t>
  </si>
  <si>
    <t>Help article</t>
  </si>
  <si>
    <t>Changes in this version</t>
  </si>
  <si>
    <t>N/A. This is the first version of this Report template.</t>
  </si>
  <si>
    <t>BC</t>
  </si>
  <si>
    <t>Dynamics 365 Business Central</t>
  </si>
  <si>
    <t>Financial</t>
  </si>
  <si>
    <t>Source data start date</t>
  </si>
  <si>
    <t>Fiscal Start Month</t>
  </si>
  <si>
    <t>Year Start Date</t>
  </si>
  <si>
    <t>Budget Dimension 1</t>
  </si>
  <si>
    <t>Budget Dimension 2</t>
  </si>
  <si>
    <t>Budget Dimension 3</t>
  </si>
  <si>
    <t>Budget Dimension 4</t>
  </si>
  <si>
    <t>Dimension ID</t>
  </si>
  <si>
    <t>Dimension values</t>
  </si>
  <si>
    <t>Account code</t>
  </si>
  <si>
    <t>Update mode</t>
  </si>
  <si>
    <t>by-natural-key</t>
  </si>
  <si>
    <t>Line description</t>
  </si>
  <si>
    <t>recreate</t>
  </si>
  <si>
    <t>Global Dimension</t>
  </si>
  <si>
    <t>Budget Dimension Configuration</t>
  </si>
  <si>
    <t>Budget Dimension values</t>
  </si>
  <si>
    <t>Dimension name</t>
  </si>
  <si>
    <t>Dimension filter name</t>
  </si>
  <si>
    <t>Category</t>
  </si>
  <si>
    <t>Multiplier</t>
  </si>
  <si>
    <t>Budget date</t>
  </si>
  <si>
    <t>Source data end date</t>
  </si>
  <si>
    <t>Accounts Receivable</t>
  </si>
  <si>
    <t>Inventory</t>
  </si>
  <si>
    <t>Prepaid Expenses</t>
  </si>
  <si>
    <t>Equipment</t>
  </si>
  <si>
    <t>Other Long Term Assets</t>
  </si>
  <si>
    <t>Payroll Liabilities</t>
  </si>
  <si>
    <t>Current Liabilities</t>
  </si>
  <si>
    <t>Long Term Liabilities</t>
  </si>
  <si>
    <t>Common Stock</t>
  </si>
  <si>
    <t>BC-GL-BT9</t>
  </si>
  <si>
    <t>Balance Sheet Budget Writeback LY Actuals</t>
  </si>
  <si>
    <t>Budget Writeback - Balance Sheet Budget from Last Year's Actuals</t>
  </si>
  <si>
    <t>https://community.velixo.com/en/support/solutions/articles/153000247676-bc-gl-bt9-balance-sheet-budget-writeback-ly-actuals</t>
  </si>
  <si>
    <t>Apply dim values on Actuals</t>
  </si>
  <si>
    <t>Yes</t>
  </si>
  <si>
    <t>Apply dim values on Budget</t>
  </si>
  <si>
    <t>AREA</t>
  </si>
  <si>
    <t>BUSINESSGROUP</t>
  </si>
  <si>
    <t>SALESPERSON</t>
  </si>
  <si>
    <t>SALESCAMPAIGN</t>
  </si>
  <si>
    <t>VXBUDGET</t>
  </si>
  <si>
    <t>Velixo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</si>
</sst>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_);_(* \(#,##0.00\);_(* &quot;&quot;\-&quot;&quot;??_);_(@_)"/>
    <numFmt numFmtId="165" formatCode="#,##0.00;\(#,##0.00\)"/>
    <numFmt numFmtId="166" formatCode="[$-C09]d\ mmmm\ yyyy;@"/>
  </numFmts>
  <fonts count="18" x14ac:knownFonts="1">
    <font>
      <sz val="12"/>
      <color theme="1"/>
      <name val="Aptos"/>
      <family val="2"/>
      <scheme val="minor"/>
    </font>
    <font>
      <sz val="12"/>
      <color theme="1"/>
      <name val="Aptos"/>
      <family val="2"/>
      <scheme val="minor"/>
    </font>
    <font>
      <sz val="11"/>
      <color theme="1"/>
      <name val="Aptos"/>
      <family val="2"/>
    </font>
    <font>
      <sz val="10"/>
      <name val="Aptos"/>
      <family val="2"/>
    </font>
    <font>
      <b/>
      <sz val="10"/>
      <name val="Aptos"/>
      <family val="2"/>
    </font>
    <font>
      <b/>
      <sz val="11"/>
      <color theme="0"/>
      <name val="Aptos"/>
      <family val="2"/>
    </font>
    <font>
      <b/>
      <sz val="11"/>
      <color theme="1"/>
      <name val="Aptos"/>
      <family val="2"/>
    </font>
    <font>
      <b/>
      <i/>
      <sz val="11"/>
      <color theme="1"/>
      <name val="Aptos"/>
      <family val="2"/>
    </font>
    <font>
      <sz val="18"/>
      <color rgb="FF243260"/>
      <name val="Aptos"/>
      <family val="2"/>
    </font>
    <font>
      <sz val="11"/>
      <name val="Aptos"/>
      <family val="2"/>
    </font>
    <font>
      <b/>
      <sz val="11"/>
      <name val="Aptos"/>
      <family val="2"/>
    </font>
    <font>
      <sz val="11"/>
      <color theme="0"/>
      <name val="Aptos"/>
      <family val="2"/>
    </font>
    <font>
      <u/>
      <sz val="12"/>
      <color theme="10"/>
      <name val="Aptos"/>
      <family val="2"/>
      <scheme val="minor"/>
    </font>
    <font>
      <b/>
      <sz val="12"/>
      <color theme="1"/>
      <name val="Aptos"/>
      <family val="2"/>
      <scheme val="minor"/>
    </font>
    <font>
      <sz val="9"/>
      <color theme="1"/>
      <name val="Aptos"/>
      <family val="2"/>
    </font>
    <font>
      <b/>
      <sz val="9"/>
      <color theme="1"/>
      <name val="Apto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43260"/>
        <bgColor indexed="64"/>
      </patternFill>
    </fill>
    <fill>
      <patternFill patternType="solid">
        <fgColor rgb="FFEEF6FF"/>
        <bgColor indexed="64"/>
      </patternFill>
    </fill>
    <fill>
      <patternFill patternType="solid">
        <fgColor rgb="FF3769FF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0"/>
        <bgColor theme="6" tint="0.79998168889431442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64">
    <xf numFmtId="0" fontId="0" fillId="0" borderId="0" xfId="0"/>
    <xf numFmtId="0" fontId="2" fillId="0" borderId="1" xfId="0" applyFont="1" applyBorder="1"/>
    <xf numFmtId="0" fontId="2" fillId="2" borderId="1" xfId="0" applyFont="1" applyFill="1" applyBorder="1"/>
    <xf numFmtId="164" fontId="2" fillId="0" borderId="1" xfId="0" applyNumberFormat="1" applyFont="1" applyBorder="1"/>
    <xf numFmtId="0" fontId="2" fillId="0" borderId="0" xfId="0" applyFont="1"/>
    <xf numFmtId="165" fontId="3" fillId="2" borderId="1" xfId="0" applyNumberFormat="1" applyFont="1" applyFill="1" applyBorder="1"/>
    <xf numFmtId="0" fontId="3" fillId="2" borderId="1" xfId="0" applyFont="1" applyFill="1" applyBorder="1"/>
    <xf numFmtId="0" fontId="5" fillId="5" borderId="1" xfId="0" applyFont="1" applyFill="1" applyBorder="1" applyAlignment="1">
      <alignment horizontal="center"/>
    </xf>
    <xf numFmtId="0" fontId="6" fillId="0" borderId="1" xfId="0" applyFont="1" applyBorder="1"/>
    <xf numFmtId="44" fontId="2" fillId="0" borderId="1" xfId="1" applyFont="1" applyBorder="1"/>
    <xf numFmtId="0" fontId="7" fillId="0" borderId="1" xfId="0" applyFont="1" applyBorder="1"/>
    <xf numFmtId="0" fontId="8" fillId="0" borderId="1" xfId="0" applyFont="1" applyBorder="1"/>
    <xf numFmtId="0" fontId="9" fillId="7" borderId="2" xfId="0" applyFont="1" applyFill="1" applyBorder="1" applyAlignment="1">
      <alignment horizontal="left"/>
    </xf>
    <xf numFmtId="0" fontId="9" fillId="7" borderId="2" xfId="0" applyFont="1" applyFill="1" applyBorder="1"/>
    <xf numFmtId="164" fontId="9" fillId="7" borderId="2" xfId="0" applyNumberFormat="1" applyFont="1" applyFill="1" applyBorder="1"/>
    <xf numFmtId="164" fontId="10" fillId="7" borderId="2" xfId="0" applyNumberFormat="1" applyFont="1" applyFill="1" applyBorder="1"/>
    <xf numFmtId="165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/>
    <xf numFmtId="0" fontId="5" fillId="6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 wrapText="1"/>
    </xf>
    <xf numFmtId="0" fontId="5" fillId="3" borderId="1" xfId="0" applyFont="1" applyFill="1" applyBorder="1"/>
    <xf numFmtId="0" fontId="11" fillId="0" borderId="1" xfId="0" applyFont="1" applyBorder="1" applyAlignment="1">
      <alignment horizontal="center"/>
    </xf>
    <xf numFmtId="0" fontId="9" fillId="2" borderId="1" xfId="0" applyFont="1" applyFill="1" applyBorder="1"/>
    <xf numFmtId="43" fontId="2" fillId="0" borderId="1" xfId="0" applyNumberFormat="1" applyFont="1" applyBorder="1"/>
    <xf numFmtId="0" fontId="8" fillId="0" borderId="0" xfId="0" applyFont="1"/>
    <xf numFmtId="0" fontId="13" fillId="0" borderId="0" xfId="0" applyFont="1"/>
    <xf numFmtId="0" fontId="0" fillId="0" borderId="0" xfId="0" applyAlignment="1">
      <alignment horizontal="left"/>
    </xf>
    <xf numFmtId="166" fontId="0" fillId="0" borderId="0" xfId="0" applyNumberFormat="1" applyAlignment="1">
      <alignment horizontal="left"/>
    </xf>
    <xf numFmtId="0" fontId="12" fillId="0" borderId="0" xfId="2"/>
    <xf numFmtId="0" fontId="2" fillId="4" borderId="1" xfId="0" applyFont="1" applyFill="1" applyBorder="1" applyAlignment="1">
      <alignment horizontal="left"/>
    </xf>
    <xf numFmtId="0" fontId="14" fillId="0" borderId="1" xfId="0" applyFont="1" applyBorder="1"/>
    <xf numFmtId="0" fontId="14" fillId="2" borderId="0" xfId="0" applyFont="1" applyFill="1"/>
    <xf numFmtId="0" fontId="15" fillId="0" borderId="1" xfId="0" applyFont="1" applyBorder="1"/>
    <xf numFmtId="9" fontId="10" fillId="0" borderId="1" xfId="0" applyNumberFormat="1" applyFont="1" applyBorder="1"/>
    <xf numFmtId="9" fontId="4" fillId="0" borderId="1" xfId="0" applyNumberFormat="1" applyFont="1" applyBorder="1"/>
    <xf numFmtId="0" fontId="15" fillId="0" borderId="1" xfId="0" applyFont="1" applyBorder="1" applyAlignment="1">
      <alignment horizontal="right"/>
    </xf>
    <xf numFmtId="0" fontId="5" fillId="5" borderId="1" xfId="0" applyFont="1" applyFill="1" applyBorder="1"/>
    <xf numFmtId="14" fontId="2" fillId="0" borderId="0" xfId="0" applyNumberFormat="1" applyFont="1"/>
    <xf numFmtId="0" fontId="2" fillId="0" borderId="2" xfId="0" applyFont="1" applyBorder="1"/>
    <xf numFmtId="0" fontId="3" fillId="2" borderId="2" xfId="0" applyFont="1" applyFill="1" applyBorder="1"/>
    <xf numFmtId="14" fontId="14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2" fillId="4" borderId="3" xfId="0" applyFont="1" applyFill="1" applyBorder="1" applyAlignment="1">
      <alignment horizontal="right"/>
    </xf>
    <xf numFmtId="0" fontId="6" fillId="0" borderId="5" xfId="0" applyFont="1" applyBorder="1"/>
    <xf numFmtId="0" fontId="2" fillId="4" borderId="6" xfId="0" applyFont="1" applyFill="1" applyBorder="1" applyAlignment="1">
      <alignment horizontal="left"/>
    </xf>
    <xf numFmtId="0" fontId="2" fillId="0" borderId="6" xfId="0" applyFont="1" applyBorder="1"/>
    <xf numFmtId="0" fontId="2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5" xfId="0" applyFont="1" applyBorder="1"/>
    <xf numFmtId="0" fontId="9" fillId="2" borderId="5" xfId="0" applyFont="1" applyFill="1" applyBorder="1"/>
    <xf numFmtId="0" fontId="6" fillId="0" borderId="5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</cellXfs>
  <cellStyles count="4">
    <cellStyle name="Currency" xfId="1" builtinId="4"/>
    <cellStyle name="Hyperlink" xfId="2" builtinId="8"/>
    <cellStyle name="Hyperlink 2" xfId="3" xr:uid="{522D5DC6-6B28-4E8A-893E-3C8BA69D51C7}"/>
    <cellStyle name="Normal" xfId="0" builtinId="0"/>
  </cellStyles>
  <dxfs count="9">
    <dxf>
      <font>
        <b/>
        <i val="0"/>
        <color theme="0"/>
      </font>
      <fill>
        <patternFill>
          <bgColor rgb="FF3769FF"/>
        </patternFill>
      </fill>
    </dxf>
    <dxf>
      <fill>
        <patternFill>
          <bgColor rgb="FFFFB3B3"/>
        </patternFill>
      </fill>
    </dxf>
    <dxf>
      <fill>
        <patternFill>
          <bgColor rgb="FFEEF6FF"/>
        </patternFill>
      </fill>
    </dxf>
    <dxf>
      <fill>
        <patternFill>
          <bgColor rgb="FFFFB3B3"/>
        </patternFill>
      </fill>
    </dxf>
    <dxf>
      <font>
        <b/>
        <i val="0"/>
        <color theme="0"/>
      </font>
      <fill>
        <patternFill>
          <bgColor rgb="FF243260"/>
        </patternFill>
      </fill>
    </dxf>
    <dxf>
      <fill>
        <patternFill>
          <bgColor rgb="FF58DDB1"/>
        </patternFill>
      </fill>
    </dxf>
    <dxf>
      <fill>
        <patternFill>
          <bgColor theme="8" tint="0.79998168889431442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</dxfs>
  <tableStyles count="0" defaultTableStyle="TableStyleMedium2" defaultPivotStyle="PivotStyleLight16"/>
  <colors>
    <mruColors>
      <color rgb="FF58DDB1"/>
      <color rgb="FFEEF6FF"/>
      <color rgb="FF243260"/>
      <color rgb="FF376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accent1">
                    <a:lumMod val="50000"/>
                  </a:schemeClr>
                </a:solidFill>
              </a:rPr>
              <a:t>Budget Year vs. Actual LY</a:t>
            </a:r>
          </a:p>
        </c:rich>
      </c:tx>
      <c:layout>
        <c:manualLayout>
          <c:xMode val="edge"/>
          <c:yMode val="edge"/>
          <c:x val="0.335290285103452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216702976901037E-2"/>
          <c:y val="0.19665703673132481"/>
          <c:w val="0.89228843948737147"/>
          <c:h val="0.704095092432350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'Budget Writeback'!$G$16</c:f>
              <c:strCache>
                <c:ptCount val="1"/>
                <c:pt idx="0">
                  <c:v>Forecasted (2024)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  <a:effectLst/>
          </c:spPr>
          <c:invertIfNegative val="0"/>
          <c:cat>
            <c:strRef>
              <c:f>'Budget Writeback'!$F$17:$F$25</c:f>
              <c:strCache>
                <c:ptCount val="9"/>
                <c:pt idx="0">
                  <c:v>Accounts Receivable</c:v>
                </c:pt>
                <c:pt idx="1">
                  <c:v>Inventory</c:v>
                </c:pt>
                <c:pt idx="2">
                  <c:v>Prepaid Expenses</c:v>
                </c:pt>
                <c:pt idx="3">
                  <c:v>Equipment</c:v>
                </c:pt>
                <c:pt idx="4">
                  <c:v>Other Long Term Assets</c:v>
                </c:pt>
                <c:pt idx="5">
                  <c:v>Payroll Liabilities</c:v>
                </c:pt>
                <c:pt idx="6">
                  <c:v>Current Liabilities</c:v>
                </c:pt>
                <c:pt idx="7">
                  <c:v>Long Term Liabilities</c:v>
                </c:pt>
                <c:pt idx="8">
                  <c:v>Common Stock</c:v>
                </c:pt>
              </c:strCache>
            </c:strRef>
          </c:cat>
          <c:val>
            <c:numRef>
              <c:f>'Budget Writeback'!$G$17:$G$25</c:f>
              <c:numCache>
                <c:formatCode>_("$"* #,##0.00_);_("$"* \(#,##0.00\);_("$"*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DF-4D50-972B-7E2FBE8524ED}"/>
            </c:ext>
          </c:extLst>
        </c:ser>
        <c:ser>
          <c:idx val="1"/>
          <c:order val="1"/>
          <c:tx>
            <c:strRef>
              <c:f>'Budget Writeback'!$H$16</c:f>
              <c:strCache>
                <c:ptCount val="1"/>
                <c:pt idx="0">
                  <c:v>Actual (2023)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'Budget Writeback'!$F$17:$F$25</c:f>
              <c:strCache>
                <c:ptCount val="9"/>
                <c:pt idx="0">
                  <c:v>Accounts Receivable</c:v>
                </c:pt>
                <c:pt idx="1">
                  <c:v>Inventory</c:v>
                </c:pt>
                <c:pt idx="2">
                  <c:v>Prepaid Expenses</c:v>
                </c:pt>
                <c:pt idx="3">
                  <c:v>Equipment</c:v>
                </c:pt>
                <c:pt idx="4">
                  <c:v>Other Long Term Assets</c:v>
                </c:pt>
                <c:pt idx="5">
                  <c:v>Payroll Liabilities</c:v>
                </c:pt>
                <c:pt idx="6">
                  <c:v>Current Liabilities</c:v>
                </c:pt>
                <c:pt idx="7">
                  <c:v>Long Term Liabilities</c:v>
                </c:pt>
                <c:pt idx="8">
                  <c:v>Common Stock</c:v>
                </c:pt>
              </c:strCache>
            </c:strRef>
          </c:cat>
          <c:val>
            <c:numRef>
              <c:f>'Budget Writeback'!$H$17:$H$25</c:f>
              <c:numCache>
                <c:formatCode>_("$"* #,##0.00_);_("$"* \(#,##0.00\);_("$"* "-"??_);_(@_)</c:formatCode>
                <c:ptCount val="9"/>
                <c:pt idx="0">
                  <c:v>55647.57</c:v>
                </c:pt>
                <c:pt idx="1">
                  <c:v>21929.200000000001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44991.83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DF-4D50-972B-7E2FBE852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6871535"/>
        <c:axId val="356856559"/>
      </c:barChart>
      <c:catAx>
        <c:axId val="35687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6856559"/>
        <c:crosses val="autoZero"/>
        <c:auto val="1"/>
        <c:lblAlgn val="ctr"/>
        <c:lblOffset val="100"/>
        <c:noMultiLvlLbl val="0"/>
      </c:catAx>
      <c:valAx>
        <c:axId val="356856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68715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912205469826912"/>
          <c:y val="3.7143934434685846E-2"/>
          <c:w val="0.33207204289828957"/>
          <c:h val="9.61545191466451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143598</xdr:colOff>
      <xdr:row>13</xdr:row>
      <xdr:rowOff>154564</xdr:rowOff>
    </xdr:from>
    <xdr:to>
      <xdr:col>14</xdr:col>
      <xdr:colOff>864610</xdr:colOff>
      <xdr:row>25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CD8B013-137B-48A3-B126-67C46D6DD1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14</v>
  </rv>
</rvData>
</file>

<file path=xl/richData/rdrichvaluestructure.xml><?xml version="1.0" encoding="utf-8"?>
<rvStructures xmlns="http://schemas.microsoft.com/office/spreadsheetml/2017/richdata" count="1">
  <s t="_error">
    <k n="errorType" t="i"/>
  </s>
</rvStructures>
</file>

<file path=xl/theme/theme1.xml><?xml version="1.0" encoding="utf-8"?>
<a:theme xmlns:a="http://schemas.openxmlformats.org/drawingml/2006/main" name="VelixoTheme">
  <a:themeElements>
    <a:clrScheme name="Velixo">
      <a:dk1>
        <a:sysClr val="windowText" lastClr="000000"/>
      </a:dk1>
      <a:lt1>
        <a:sysClr val="window" lastClr="FFFFFF"/>
      </a:lt1>
      <a:dk2>
        <a:srgbClr val="243261"/>
      </a:dk2>
      <a:lt2>
        <a:srgbClr val="EEF6FF"/>
      </a:lt2>
      <a:accent1>
        <a:srgbClr val="3769FF"/>
      </a:accent1>
      <a:accent2>
        <a:srgbClr val="FFD22D"/>
      </a:accent2>
      <a:accent3>
        <a:srgbClr val="606D9B"/>
      </a:accent3>
      <a:accent4>
        <a:srgbClr val="F56354"/>
      </a:accent4>
      <a:accent5>
        <a:srgbClr val="DBEAFE"/>
      </a:accent5>
      <a:accent6>
        <a:srgbClr val="66CC28"/>
      </a:accent6>
      <a:hlink>
        <a:srgbClr val="3769FF"/>
      </a:hlink>
      <a:folHlink>
        <a:srgbClr val="DBEAFE"/>
      </a:folHlink>
    </a:clrScheme>
    <a:fontScheme name="Velixo 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E06EF7F-D29F-459F-BBD0-9F6993339C9D}">
  <we:reference id="wa200002311" version="1.2024.9.188" store="en-US" storeType="OMEX"/>
  <we:alternateReferences>
    <we:reference id="WA200002311" version="1.2024.9.188" store="" storeType="OMEX"/>
  </we:alternateReferences>
  <we:properties>
    <we:property name="persist:connectionCollectionReducer" value="&quot;{\&quot;_persist\&quot;:\&quot;{\\\&quot;version\\\&quot;:3,\\\&quot;rehydrated\\\&quot;:true}\&quot;}&quot;"/>
    <we:property name="persist:connectionDatabasesReducer" value="&quot;{\&quot;_persist\&quot;:\&quot;{\\\&quot;version\\\&quot;:-1,\\\&quot;rehydrated\\\&quot;:true}\&quot;}&quot;"/>
    <we:property name="persist:genericInquiriesOptionsReducer" value="&quot;{\&quot;_persist\&quot;:\&quot;{\\\&quot;version\\\&quot;:1,\\\&quot;rehydrated\\\&quot;:true}\&quot;}&quot;"/>
    <we:property name="persist:globalObjectFiltersReducer" value="&quot;{\&quot;_persist\&quot;:\&quot;{\\\&quot;version\\\&quot;:0,\\\&quot;rehydrated\\\&quot;:true}\&quot;}&quot;"/>
    <we:property name="persist:granularBalanceLoadingReducer" value="&quot;{\&quot;_persist\&quot;:\&quot;{\\\&quot;version\\\&quot;:0,\\\&quot;rehydrated\\\&quot;:true}\&quot;}&quot;"/>
    <we:property name="persist:lastRefreshReducer" value="&quot;{\&quot;_persist\&quot;:\&quot;{\\\&quot;version\\\&quot;:-1,\\\&quot;rehydrated\\\&quot;:true}\&quot;}&quot;"/>
    <we:property name="persist:snapshotReducer" value="&quot;{\&quot;_persist\&quot;:\&quot;{\\\&quot;version\\\&quot;:-1,\\\&quot;rehydrated\\\&quot;:true}\&quot;}&quot;"/>
    <we:property name="persist:workbookIdentityReducer" value="&quot;{\&quot;_persist\&quot;:\&quot;{\\\&quot;version\\\&quot;:-1,\\\&quot;rehydrated\\\&quot;:true}\&quot;,\&quot;workbookId\&quot;:\&quot;\\\&quot;853f6972-cd2f-4ef4-a568-e9799990dec3\\\&quot;\&quot;}&quot;"/>
    <we:property name="persist:workbookOptionsReducer" value="&quot;{\&quot;shouldIgnoreEntityDoesNotExistError\&quot;:\&quot;{\\\&quot;value\\\&quot;:false}\&quot;,\&quot;shouldRefreshDataOnOpen\&quot;:\&quot;{\\\&quot;value\\\&quot;:false}\&quot;,\&quot;shouldRefreshExternalDataOnRefresh\&quot;:\&quot;{\\\&quot;value\\\&quot;:false}\&quot;,\&quot;isAccountBalanceSignReversed\&quot;:\&quot;{\\\&quot;value\\\&quot;:false}\&quot;,\&quot;blankRangesProcessingMode\&quot;:\&quot;{\\\&quot;value\\\&quot;:\\\&quot;keep-all-blanks\\\&quot;}\&quot;,\&quot;shouldDrilldownToSeparateWorkbook\&quot;:\&quot;{\\\&quot;value\\\&quot;:false}\&quot;,\&quot;_persist\&quot;:\&quot;{\\\&quot;version\\\&quot;:1,\\\&quot;rehydrated\\\&quot;:true}\&quot;}&quot;"/>
    <we:property name="persist:nxOnlyWorkbookOptionsReducer" value="&quot;{\&quot;asyncDataRetrievalForIntacct\&quot;:\&quot;\\\&quot;synchronous\\\&quot;\&quot;,\&quot;numberOfSdkFunctionsPerIntacctRequest\&quot;:\&quot;16\&quot;,\&quot;numberOfConcurrentIntacctRestApiRequests\&quot;:\&quot;8\&quot;,\&quot;numberOfConcurrentBusinessCentralErpDataRequests\&quot;:\&quot;4\&quot;,\&quot;globalConcurrencyLimit\&quot;:\&quot;4096\&quot;,\&quot;shouldOnlyLoadBalancesForAccountsSpecifiedInTheWorkbook\&quot;:\&quot;false\&quot;,\&quot;shouldUseDetailedDrilldown\&quot;:\&quot;false\&quot;,\&quot;writebackProcessingOrder\&quot;:\&quot;\\\&quot;over-then-down\\\&quot;\&quot;,\&quot;documentColumnValueForDetailedDrilldown\&quot;:\&quot;\\\&quot;bill-invoice-adjustment-number\\\&quot;\&quot;,\&quot;shouldRefreshPrecedentWorksheets\&quot;:\&quot;true\&quot;,\&quot;velixoRangeUnionType\&quot;:\&quot;\\\&quot;comma-or-semicolon\\\&quot;\&quot;,\&quot;velixoRangeDelimiterType\&quot;:\&quot;\\\&quot;colon\\\&quot;\&quot;,\&quot;_persist\&quot;:\&quot;{\\\&quot;version\\\&quot;:1,\\\&quot;rehydrated\\\&quot;:true}\&quot;}&quot;"/>
    <we:property name="Office.DisableTrustUX" value="true"/>
    <we:property name="Office.ForceRefreshCustomFunctionsCache" value="true"/>
    <we:property name="Office.ForceRefreshCustomFunctionSourceCache" value="true"/>
  </we:properties>
  <we:bindings/>
  <we:snapshot xmlns:r="http://schemas.openxmlformats.org/officeDocument/2006/relationships"/>
  <we:extLst>
    <a:ext xmlns:a="http://schemas.openxmlformats.org/drawingml/2006/main" uri="{0858819E-0033-43BF-8937-05EC82904868}">
      <we:backgroundApp state="1" runtimeId="VelixoReportsAddin.Url"/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community.velixo.com/en/support/solutions/articles/153000247676-bc-gl-bt9-balance-sheet-budget-writeback-ly-actual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5740E-59BB-49F2-9398-FC0DCF5BD44B}">
  <sheetPr>
    <tabColor theme="4"/>
  </sheetPr>
  <dimension ref="A1:AL400"/>
  <sheetViews>
    <sheetView tabSelected="1" topLeftCell="F5" zoomScaleNormal="100" workbookViewId="0">
      <selection activeCell="F5" sqref="F5"/>
    </sheetView>
  </sheetViews>
  <sheetFormatPr defaultColWidth="7.76171875" defaultRowHeight="14.25" outlineLevelRow="1" outlineLevelCol="1" x14ac:dyDescent="0.45"/>
  <cols>
    <col min="1" max="1" width="15.5859375" style="1" hidden="1" customWidth="1"/>
    <col min="2" max="2" width="8.17578125" style="1" hidden="1" customWidth="1"/>
    <col min="3" max="3" width="13.76171875" style="1" hidden="1" customWidth="1"/>
    <col min="4" max="4" width="15.5859375" style="1" hidden="1" customWidth="1"/>
    <col min="5" max="5" width="36.64453125" style="1" hidden="1" customWidth="1" outlineLevel="1"/>
    <col min="6" max="6" width="22.5859375" style="1" customWidth="1" collapsed="1"/>
    <col min="7" max="7" width="17.17578125" style="1" customWidth="1"/>
    <col min="8" max="9" width="17.1171875" style="1" customWidth="1"/>
    <col min="10" max="11" width="19" style="1" customWidth="1"/>
    <col min="12" max="12" width="24.64453125" style="1" customWidth="1"/>
    <col min="13" max="13" width="11.64453125" style="1" customWidth="1"/>
    <col min="14" max="14" width="17.64453125" style="1" customWidth="1"/>
    <col min="15" max="15" width="11.76171875" style="1" customWidth="1"/>
    <col min="16" max="38" width="12.3515625" style="1" customWidth="1"/>
    <col min="39" max="16384" width="7.76171875" style="1"/>
  </cols>
  <sheetData>
    <row r="1" spans="1:28" s="31" customFormat="1" hidden="1" outlineLevel="1" x14ac:dyDescent="0.45">
      <c r="E1" s="1"/>
      <c r="G1" s="33" t="s">
        <v>0</v>
      </c>
      <c r="H1" s="33" t="s">
        <v>1</v>
      </c>
      <c r="J1" s="62" t="s">
        <v>69</v>
      </c>
      <c r="K1" s="63"/>
      <c r="L1" s="30" t="s">
        <v>70</v>
      </c>
      <c r="N1" s="36" t="s">
        <v>80</v>
      </c>
      <c r="O1" s="41">
        <f>EOMONTH(H2,0)</f>
        <v>45322</v>
      </c>
      <c r="P1" s="41">
        <f t="shared" ref="P1:Z1" si="0">EOMONTH(O1,1)</f>
        <v>45351</v>
      </c>
      <c r="Q1" s="41">
        <f t="shared" si="0"/>
        <v>45382</v>
      </c>
      <c r="R1" s="41">
        <f t="shared" si="0"/>
        <v>45412</v>
      </c>
      <c r="S1" s="41">
        <f t="shared" si="0"/>
        <v>45443</v>
      </c>
      <c r="T1" s="41">
        <f t="shared" si="0"/>
        <v>45473</v>
      </c>
      <c r="U1" s="41">
        <f t="shared" si="0"/>
        <v>45504</v>
      </c>
      <c r="V1" s="41">
        <f t="shared" si="0"/>
        <v>45535</v>
      </c>
      <c r="W1" s="41">
        <f t="shared" si="0"/>
        <v>45565</v>
      </c>
      <c r="X1" s="41">
        <f t="shared" si="0"/>
        <v>45596</v>
      </c>
      <c r="Y1" s="41">
        <f t="shared" si="0"/>
        <v>45626</v>
      </c>
      <c r="Z1" s="41">
        <f t="shared" si="0"/>
        <v>45657</v>
      </c>
      <c r="AB1" s="32"/>
    </row>
    <row r="2" spans="1:28" s="42" customFormat="1" hidden="1" outlineLevel="1" x14ac:dyDescent="0.45">
      <c r="E2" s="1"/>
      <c r="F2" s="36" t="s">
        <v>2</v>
      </c>
      <c r="G2" s="41">
        <f>EDATE(H2,-12)</f>
        <v>44927</v>
      </c>
      <c r="H2" s="41">
        <f>Options!H2</f>
        <v>45292</v>
      </c>
      <c r="J2" s="58" t="s">
        <v>95</v>
      </c>
      <c r="K2" s="59"/>
      <c r="L2" s="30" t="s">
        <v>96</v>
      </c>
      <c r="N2" s="36" t="s">
        <v>59</v>
      </c>
      <c r="O2" s="41">
        <f>G2</f>
        <v>44927</v>
      </c>
      <c r="P2" s="41">
        <f>EOMONTH(P3,-1)+1</f>
        <v>44958</v>
      </c>
      <c r="Q2" s="41">
        <f t="shared" ref="Q2:Z2" si="1">EOMONTH(Q3,-1)+1</f>
        <v>44986</v>
      </c>
      <c r="R2" s="41">
        <f t="shared" si="1"/>
        <v>45017</v>
      </c>
      <c r="S2" s="41">
        <f t="shared" si="1"/>
        <v>45047</v>
      </c>
      <c r="T2" s="41">
        <f t="shared" si="1"/>
        <v>45078</v>
      </c>
      <c r="U2" s="41">
        <f t="shared" si="1"/>
        <v>45108</v>
      </c>
      <c r="V2" s="41">
        <f t="shared" si="1"/>
        <v>45139</v>
      </c>
      <c r="W2" s="41">
        <f t="shared" si="1"/>
        <v>45170</v>
      </c>
      <c r="X2" s="41">
        <f t="shared" si="1"/>
        <v>45200</v>
      </c>
      <c r="Y2" s="41">
        <f t="shared" si="1"/>
        <v>45231</v>
      </c>
      <c r="Z2" s="41">
        <f t="shared" si="1"/>
        <v>45261</v>
      </c>
      <c r="AB2" s="43"/>
    </row>
    <row r="3" spans="1:28" s="42" customFormat="1" hidden="1" outlineLevel="1" x14ac:dyDescent="0.45">
      <c r="E3" s="1"/>
      <c r="F3" s="36" t="s">
        <v>3</v>
      </c>
      <c r="G3" s="41">
        <f>EDATE(H3,-12)</f>
        <v>45291</v>
      </c>
      <c r="H3" s="41">
        <f>EOMONTH(H2,11)</f>
        <v>45657</v>
      </c>
      <c r="J3" s="60" t="s">
        <v>97</v>
      </c>
      <c r="K3" s="61"/>
      <c r="L3" s="30" t="s">
        <v>96</v>
      </c>
      <c r="N3" s="36" t="s">
        <v>81</v>
      </c>
      <c r="O3" s="41">
        <f>EOMONTH(O2,0)</f>
        <v>44957</v>
      </c>
      <c r="P3" s="41">
        <f>EOMONTH($O$2,1)</f>
        <v>44985</v>
      </c>
      <c r="Q3" s="41">
        <f>EOMONTH($O$2,2)</f>
        <v>45016</v>
      </c>
      <c r="R3" s="41">
        <f>EOMONTH($O$2,3)</f>
        <v>45046</v>
      </c>
      <c r="S3" s="41">
        <f>EOMONTH($O$2,4)</f>
        <v>45077</v>
      </c>
      <c r="T3" s="41">
        <f>EOMONTH($O$2,5)</f>
        <v>45107</v>
      </c>
      <c r="U3" s="41">
        <f>EOMONTH($O$2,6)</f>
        <v>45138</v>
      </c>
      <c r="V3" s="41">
        <f>EOMONTH($O$2,7)</f>
        <v>45169</v>
      </c>
      <c r="W3" s="41">
        <f>EOMONTH($O$2,8)</f>
        <v>45199</v>
      </c>
      <c r="X3" s="41">
        <f>EOMONTH($O$2,9)</f>
        <v>45230</v>
      </c>
      <c r="Y3" s="41">
        <f>EOMONTH($O$2,10)</f>
        <v>45260</v>
      </c>
      <c r="Z3" s="41">
        <f>EOMONTH($O$2,11)</f>
        <v>45291</v>
      </c>
      <c r="AB3" s="43"/>
    </row>
    <row r="4" spans="1:28" s="42" customFormat="1" ht="12" hidden="1" outlineLevel="1" x14ac:dyDescent="0.4">
      <c r="E4" s="31"/>
      <c r="F4" s="33"/>
      <c r="AB4" s="44"/>
    </row>
    <row r="5" spans="1:28" ht="23.25" collapsed="1" x14ac:dyDescent="0.7">
      <c r="F5" s="11" t="s">
        <v>93</v>
      </c>
      <c r="AB5" s="2"/>
    </row>
    <row r="6" spans="1:28" ht="9.6" customHeight="1" x14ac:dyDescent="0.7">
      <c r="F6" s="11"/>
      <c r="AB6" s="2"/>
    </row>
    <row r="7" spans="1:28" outlineLevel="1" x14ac:dyDescent="0.45">
      <c r="A7" s="55"/>
      <c r="B7" s="56"/>
      <c r="C7" s="57"/>
      <c r="D7" s="54"/>
      <c r="F7" s="10" t="s">
        <v>4</v>
      </c>
      <c r="I7" s="10" t="s">
        <v>74</v>
      </c>
      <c r="L7" s="10" t="s">
        <v>75</v>
      </c>
      <c r="Y7" s="2"/>
    </row>
    <row r="8" spans="1:28" outlineLevel="1" x14ac:dyDescent="0.45">
      <c r="A8" s="1" t="str">
        <f>IF($J8="","",J8)</f>
        <v>AREA</v>
      </c>
      <c r="C8" s="1" t="str">
        <f t="shared" ref="C8:C13" si="2">IF(L8="","",IF(AND(L8&lt;&gt;"",M8=""),"",M8))</f>
        <v/>
      </c>
      <c r="D8" s="1" t="str" cm="1">
        <f t="array" ref="D8:D13">TRANSPOSE(_xlfn.ANCHORARRAY(Options!S1))</f>
        <v>DEPARTMENT</v>
      </c>
      <c r="F8" s="21" t="s">
        <v>5</v>
      </c>
      <c r="G8" s="30" t="s">
        <v>102</v>
      </c>
      <c r="I8" s="21" t="s">
        <v>62</v>
      </c>
      <c r="J8" s="30" t="s">
        <v>98</v>
      </c>
      <c r="L8" s="1" t="str" cm="1">
        <f t="array" ref="L8:L13">IFERROR(_xll.BC.DIMENSIONNAME(Connection,_xlfn.ANCHORARRAY(D8)),"")</f>
        <v>Department</v>
      </c>
      <c r="Y8" s="2"/>
    </row>
    <row r="9" spans="1:28" outlineLevel="1" x14ac:dyDescent="0.45">
      <c r="A9" s="1" t="str">
        <f t="shared" ref="A9:A11" si="3">IF($J9="","",J9)</f>
        <v>BUSINESSGROUP</v>
      </c>
      <c r="C9" s="1" t="str">
        <f t="shared" si="2"/>
        <v/>
      </c>
      <c r="D9" s="1" t="str">
        <v>CUSTOMERGROUP</v>
      </c>
      <c r="F9" s="21" t="s">
        <v>6</v>
      </c>
      <c r="G9" s="30" t="s">
        <v>103</v>
      </c>
      <c r="I9" s="21" t="s">
        <v>63</v>
      </c>
      <c r="J9" s="30" t="s">
        <v>99</v>
      </c>
      <c r="L9" s="1" t="str">
        <v>Customer Group</v>
      </c>
      <c r="Y9" s="2"/>
    </row>
    <row r="10" spans="1:28" outlineLevel="1" x14ac:dyDescent="0.45">
      <c r="A10" s="1" t="str">
        <f t="shared" si="3"/>
        <v>SALESCAMPAIGN</v>
      </c>
      <c r="B10" s="1">
        <f>IF(D10="",0,1)</f>
        <v>1</v>
      </c>
      <c r="C10" s="1" t="str">
        <f t="shared" si="2"/>
        <v/>
      </c>
      <c r="D10" s="1" t="str">
        <v>AREA</v>
      </c>
      <c r="F10" s="21" t="s">
        <v>7</v>
      </c>
      <c r="G10" s="30">
        <v>2024</v>
      </c>
      <c r="I10" s="21" t="s">
        <v>64</v>
      </c>
      <c r="J10" s="30" t="s">
        <v>101</v>
      </c>
      <c r="L10" s="1" t="str">
        <v>Area</v>
      </c>
      <c r="Y10" s="2"/>
    </row>
    <row r="11" spans="1:28" outlineLevel="1" x14ac:dyDescent="0.45">
      <c r="A11" s="1" t="str">
        <f t="shared" si="3"/>
        <v>SALESPERSON</v>
      </c>
      <c r="B11" s="1">
        <f>IF(D11="",0,1)</f>
        <v>1</v>
      </c>
      <c r="C11" s="1" t="str">
        <f t="shared" si="2"/>
        <v/>
      </c>
      <c r="D11" s="1" t="str">
        <v>BUSINESSGROUP</v>
      </c>
      <c r="I11" s="21" t="s">
        <v>65</v>
      </c>
      <c r="J11" s="30" t="s">
        <v>100</v>
      </c>
      <c r="L11" s="1" t="str">
        <v>Business Group</v>
      </c>
      <c r="Y11" s="2"/>
    </row>
    <row r="12" spans="1:28" outlineLevel="1" x14ac:dyDescent="0.45">
      <c r="B12" s="1">
        <f>IF(D12="",0,1)</f>
        <v>1</v>
      </c>
      <c r="C12" s="1" t="str">
        <f t="shared" si="2"/>
        <v/>
      </c>
      <c r="D12" s="1" t="str">
        <v>SALESCAMPAIGN</v>
      </c>
      <c r="L12" s="1" t="str">
        <v>Sales campaign</v>
      </c>
      <c r="Y12" s="2"/>
    </row>
    <row r="13" spans="1:28" outlineLevel="1" x14ac:dyDescent="0.45">
      <c r="B13" s="1">
        <f>IF(D13="",0,1)</f>
        <v>1</v>
      </c>
      <c r="C13" s="1" t="str">
        <f t="shared" si="2"/>
        <v/>
      </c>
      <c r="D13" s="1" t="str">
        <v>SALESPERSON</v>
      </c>
      <c r="L13" s="1" t="str">
        <v>Salesperson</v>
      </c>
      <c r="Y13" s="2"/>
    </row>
    <row r="14" spans="1:28" outlineLevel="1" x14ac:dyDescent="0.45"/>
    <row r="15" spans="1:28" x14ac:dyDescent="0.45">
      <c r="U15" s="3"/>
    </row>
    <row r="16" spans="1:28" ht="15.75" customHeight="1" x14ac:dyDescent="0.45">
      <c r="A16" s="51"/>
      <c r="B16" s="51"/>
      <c r="C16" s="51"/>
      <c r="D16" s="51"/>
      <c r="E16" s="45" t="s">
        <v>68</v>
      </c>
      <c r="G16" s="7" t="str">
        <f>"Forecasted ("&amp;G10&amp;")"</f>
        <v>Forecasted (2024)</v>
      </c>
      <c r="H16" s="7" t="str">
        <f>"Actual ("&amp;G10-1&amp;")"</f>
        <v>Actual (2023)</v>
      </c>
      <c r="I16" s="7" t="str">
        <f>"Budget ("&amp;G10&amp;")"</f>
        <v>Budget (2024)</v>
      </c>
    </row>
    <row r="17" spans="1:38" ht="15.75" customHeight="1" x14ac:dyDescent="0.45">
      <c r="A17" s="51"/>
      <c r="B17" s="51"/>
      <c r="C17" s="51"/>
      <c r="D17" s="51"/>
      <c r="E17" s="46" t="str">
        <f>IFERROR(_xlfn.TEXTJOIN(";",TRUE,_xll.BC.EXPANDACCOUNTRANGE(Connection,,,F17,"P")),"")</f>
        <v>2310;2320;2330;2340;5620;5621;5630;5631</v>
      </c>
      <c r="F17" s="8" t="s">
        <v>82</v>
      </c>
      <c r="G17" s="9" cm="1">
        <f t="array" aca="1" ref="G17" ca="1">IF($E17="",0,SUM(SUMIF(_xlfn.ANCHORARRAY($F$28),_xll.BC.EXPANDACCOUNTRANGE(Connection,$E17),_xlfn.ANCHORARRAY($M$28))))</f>
        <v>0</v>
      </c>
      <c r="H17" s="9" cm="1">
        <f t="array" ref="H17">IF($E17="",0,_xll.BC.TURNOVER(Connection,$E17,,,$G$2,$G$3,IF(ApplyDimOnActuals="Yes",_xlfn.HSTACK(DimArray,DimValuesArray),"")))</f>
        <v>55647.57</v>
      </c>
      <c r="I17" s="9" cm="1">
        <f t="array" ref="I17">IFERROR(_xll.BC.BUDGETTURNOVER(Connection,$E17,,,UPPER($G$8),$H$2,$H$3,IF(ApplyDimOnBudget="Yes",_xlfn.HSTACK(DimArray,DimValuesArray),"")),0)</f>
        <v>0</v>
      </c>
    </row>
    <row r="18" spans="1:38" ht="15.75" customHeight="1" x14ac:dyDescent="0.45">
      <c r="A18" s="51"/>
      <c r="B18" s="51"/>
      <c r="C18" s="51"/>
      <c r="D18" s="51"/>
      <c r="E18" s="46" t="str">
        <f>IFERROR(_xlfn.TEXTJOIN(";",TRUE,_xll.BC.EXPANDACCOUNTRANGE(Connection,,,F18,"P")),"")</f>
        <v>2110;2111;2112;2120;2121;2130;2131;2132;2180</v>
      </c>
      <c r="F18" s="8" t="s">
        <v>83</v>
      </c>
      <c r="G18" s="9" cm="1">
        <f t="array" aca="1" ref="G18" ca="1">IF($E18="",0,SUM(SUMIF(_xlfn.ANCHORARRAY($F$28),_xll.BC.EXPANDACCOUNTRANGE(Connection,$E18),_xlfn.ANCHORARRAY($M$28))))</f>
        <v>0</v>
      </c>
      <c r="H18" s="9" cm="1">
        <f t="array" ref="H18">IF($E18="",0,_xll.BC.TURNOVER(Connection,$E18,,,$G$2,$G$3,IF(ApplyDimOnActuals="Yes",_xlfn.HSTACK(DimArray,DimValuesArray),"")))</f>
        <v>21929.200000000001</v>
      </c>
      <c r="I18" s="9" cm="1">
        <f t="array" ref="I18">IFERROR(_xll.BC.BUDGETTURNOVER(Connection,$E18,,,UPPER($G$8),$H$2,$H$3,IF(ApplyDimOnBudget="Yes",_xlfn.HSTACK(DimArray,DimValuesArray),"")),0)</f>
        <v>0</v>
      </c>
    </row>
    <row r="19" spans="1:38" x14ac:dyDescent="0.45">
      <c r="D19" s="51"/>
      <c r="E19" s="46" t="str">
        <f>IFERROR(_xlfn.TEXTJOIN(";",TRUE,_xll.BC.EXPANDACCOUNTRANGE(Connection,,,F19,"P")),"")</f>
        <v>2410;2420;2430</v>
      </c>
      <c r="F19" s="8" t="s">
        <v>84</v>
      </c>
      <c r="G19" s="9" cm="1">
        <f t="array" aca="1" ref="G19" ca="1">IF($E19="",0,SUM(SUMIF(_xlfn.ANCHORARRAY($F$28),_xll.BC.EXPANDACCOUNTRANGE(Connection,$E19),_xlfn.ANCHORARRAY($M$28))))</f>
        <v>0</v>
      </c>
      <c r="H19" s="9" cm="1">
        <f t="array" ref="H19">IF($E19="",0,_xll.BC.TURNOVER(Connection,$E19,,,$G$2,$G$3,IF(ApplyDimOnActuals="Yes",_xlfn.HSTACK(DimArray,DimValuesArray),"")))</f>
        <v>0</v>
      </c>
      <c r="I19" s="9" cm="1">
        <f t="array" ref="I19">IFERROR(_xll.BC.BUDGETTURNOVER(Connection,$E19,,,UPPER($G$8),$H$2,$H$3,IF(ApplyDimOnBudget="Yes",_xlfn.HSTACK(DimArray,DimValuesArray),"")),0)</f>
        <v>0</v>
      </c>
    </row>
    <row r="20" spans="1:38" x14ac:dyDescent="0.45">
      <c r="D20" s="51"/>
      <c r="E20" s="46" t="str">
        <f>IFERROR(_xlfn.TEXTJOIN(";",TRUE,_xll.BC.EXPANDACCOUNTRANGE(Connection,,,F20,"P")),"")</f>
        <v>1110;1120;1130;1210;1220;1230;1240;1310;1320;1330;1340</v>
      </c>
      <c r="F20" s="8" t="s">
        <v>85</v>
      </c>
      <c r="G20" s="9" cm="1">
        <f t="array" aca="1" ref="G20" ca="1">IF($E20="",0,SUM(SUMIF(_xlfn.ANCHORARRAY($F$28),_xll.BC.EXPANDACCOUNTRANGE(Connection,$E20),_xlfn.ANCHORARRAY($M$28))))</f>
        <v>0</v>
      </c>
      <c r="H20" s="9" cm="1">
        <f t="array" ref="H20">IF($E20="",0,_xll.BC.TURNOVER(Connection,$E20,,,$G$2,$G$3,IF(ApplyDimOnActuals="Yes",_xlfn.HSTACK(DimArray,DimValuesArray),"")))</f>
        <v>0</v>
      </c>
      <c r="I20" s="9" cm="1">
        <f t="array" ref="I20">IFERROR(_xll.BC.BUDGETTURNOVER(Connection,$E20,,,UPPER($G$8),$H$2,$H$3,IF(ApplyDimOnBudget="Yes",_xlfn.HSTACK(DimArray,DimValuesArray),"")),0)</f>
        <v>0</v>
      </c>
    </row>
    <row r="21" spans="1:38" x14ac:dyDescent="0.45">
      <c r="D21" s="51"/>
      <c r="E21" s="46" t="str">
        <f>IFERROR(_xlfn.TEXTJOIN(";",TRUE,_xll.BC.EXPANDACCOUNTRANGE(Connection,,,F21,"P")),"")</f>
        <v/>
      </c>
      <c r="F21" s="8" t="s">
        <v>86</v>
      </c>
      <c r="G21" s="9" cm="1">
        <f t="array" ref="G21">IF($E21="",0,SUM(SUMIF(_xlfn.ANCHORARRAY($F$28),_xll.BC.EXPANDACCOUNTRANGE(Connection,$E21),_xlfn.ANCHORARRAY($M$28))))</f>
        <v>0</v>
      </c>
      <c r="H21" s="9" cm="1">
        <f t="array" ref="H21">IF($E21="",0,_xll.BC.TURNOVER(Connection,$E21,,,$G$2,$G$3,IF(ApplyDimOnActuals="Yes",_xlfn.HSTACK(DimArray,DimValuesArray),"")))</f>
        <v>0</v>
      </c>
      <c r="I21" s="9" cm="1">
        <f t="array" ref="I21">IFERROR(_xll.BC.BUDGETTURNOVER(Connection,$E21,,,UPPER($G$8),$H$2,$H$3,IF(ApplyDimOnBudget="Yes",_xlfn.HSTACK(DimArray,DimValuesArray),"")),0)</f>
        <v>0</v>
      </c>
    </row>
    <row r="22" spans="1:38" ht="15.75" customHeight="1" x14ac:dyDescent="0.45">
      <c r="A22" s="51"/>
      <c r="B22" s="51"/>
      <c r="C22" s="51"/>
      <c r="D22" s="51"/>
      <c r="E22" s="46" t="str">
        <f>IFERROR(_xlfn.TEXTJOIN(";",TRUE,_xll.BC.EXPANDACCOUNTRANGE(Connection,,,F22,"P")),"")</f>
        <v>5830</v>
      </c>
      <c r="F22" s="8" t="s">
        <v>87</v>
      </c>
      <c r="G22" s="9" cm="1">
        <f t="array" aca="1" ref="G22" ca="1">IF($E22="",0,SUM(SUMIF(_xlfn.ANCHORARRAY($F$28),_xll.BC.EXPANDACCOUNTRANGE(Connection,$E22),_xlfn.ANCHORARRAY($M$28))))</f>
        <v>0</v>
      </c>
      <c r="H22" s="9" cm="1">
        <f t="array" ref="H22">IF($E22="",0,-_xll.BC.TURNOVER(Connection,$E22,,,$G$2,$G$3,IF(ApplyDimOnActuals="Yes",_xlfn.HSTACK(DimArray,DimValuesArray),"")))</f>
        <v>0</v>
      </c>
      <c r="I22" s="9" cm="1">
        <f t="array" ref="I22">IFERROR(_xll.BC.BUDGETTURNOVER(Connection,$E22,,,UPPER($G$8),$H$2,$H$3,IF(ApplyDimOnBudget="Yes",_xlfn.HSTACK(DimArray,DimValuesArray),"")),0)</f>
        <v>0</v>
      </c>
    </row>
    <row r="23" spans="1:38" ht="15.75" customHeight="1" x14ac:dyDescent="0.45">
      <c r="A23" s="51"/>
      <c r="B23" s="51"/>
      <c r="C23" s="51"/>
      <c r="D23" s="51"/>
      <c r="E23" s="46" t="str">
        <f>IFERROR(_xlfn.TEXTJOIN(";",TRUE,_xll.BC.EXPANDACCOUNTRANGE(Connection,,,F23,"P")),"")</f>
        <v>4010;5310;5360;5370;5380;5410;5420;5510;5530;5610;5611</v>
      </c>
      <c r="F23" s="8" t="s">
        <v>88</v>
      </c>
      <c r="G23" s="9" cm="1">
        <f t="array" aca="1" ref="G23" ca="1">IF($E23="",0,SUM(SUMIF(_xlfn.ANCHORARRAY($F$28),_xll.BC.EXPANDACCOUNTRANGE(Connection,$E23),_xlfn.ANCHORARRAY($M$28))))</f>
        <v>0</v>
      </c>
      <c r="H23" s="9" cm="1">
        <f t="array" ref="H23">IF($E23="",0,-_xll.BC.TURNOVER(Connection,$E23,,,$G$2,$G$3,IF(ApplyDimOnActuals="Yes",_xlfn.HSTACK(DimArray,DimValuesArray),"")))</f>
        <v>44991.83</v>
      </c>
      <c r="I23" s="9" cm="1">
        <f t="array" ref="I23">IFERROR(_xll.BC.BUDGETTURNOVER(Connection,$E23,,,UPPER($G$8),$H$2,$H$3,IF(ApplyDimOnBudget="Yes",_xlfn.HSTACK(DimArray,DimValuesArray),"")),0)</f>
        <v>0</v>
      </c>
    </row>
    <row r="24" spans="1:38" ht="15.75" customHeight="1" x14ac:dyDescent="0.45">
      <c r="A24" s="51"/>
      <c r="B24" s="51"/>
      <c r="C24" s="51"/>
      <c r="D24" s="51"/>
      <c r="E24" s="46" t="str">
        <f>IFERROR(_xlfn.TEXTJOIN(";",TRUE,_xll.BC.EXPANDACCOUNTRANGE(Connection,,,F24,"P")),"")</f>
        <v>5110;5120</v>
      </c>
      <c r="F24" s="8" t="s">
        <v>89</v>
      </c>
      <c r="G24" s="9" cm="1">
        <f t="array" aca="1" ref="G24" ca="1">IF($E24="",0,SUM(SUMIF(_xlfn.ANCHORARRAY($F$28),_xll.BC.EXPANDACCOUNTRANGE(Connection,$E24),_xlfn.ANCHORARRAY($M$28))))</f>
        <v>0</v>
      </c>
      <c r="H24" s="9" cm="1">
        <f t="array" ref="H24">IF($E24="",0,-_xll.BC.TURNOVER(Connection,$E24,,,$G$2,$G$3,IF(ApplyDimOnActuals="Yes",_xlfn.HSTACK(DimArray,DimValuesArray),"")))</f>
        <v>0</v>
      </c>
      <c r="I24" s="9" cm="1">
        <f t="array" ref="I24">IFERROR(_xll.BC.BUDGETTURNOVER(Connection,$E24,,,UPPER($G$8),$H$2,$H$3,IF(ApplyDimOnBudget="Yes",_xlfn.HSTACK(DimArray,DimValuesArray),"")),0)</f>
        <v>0</v>
      </c>
    </row>
    <row r="25" spans="1:38" x14ac:dyDescent="0.45">
      <c r="D25" s="51"/>
      <c r="E25" s="46" t="str">
        <f>IFERROR(_xlfn.TEXTJOIN(";",TRUE,_xll.BC.EXPANDACCOUNTRANGE(Connection,,,F25,"P")),"")</f>
        <v>3110</v>
      </c>
      <c r="F25" s="8" t="s">
        <v>90</v>
      </c>
      <c r="G25" s="9" cm="1">
        <f t="array" aca="1" ref="G25" ca="1">IF($E25="",0,SUM(SUMIF(_xlfn.ANCHORARRAY($F$28),_xll.BC.EXPANDACCOUNTRANGE(Connection,$E25),_xlfn.ANCHORARRAY($M$28))))</f>
        <v>0</v>
      </c>
      <c r="H25" s="9" cm="1">
        <f t="array" ref="H25">IF($E25="",0,-_xll.BC.TURNOVER(Connection,$E25,,,$G$2,$G$3,IF(ApplyDimOnActuals="Yes",_xlfn.HSTACK(DimArray,DimValuesArray),"")))</f>
        <v>0</v>
      </c>
      <c r="I25" s="9" cm="1">
        <f t="array" ref="I25">IFERROR(_xll.BC.BUDGETTURNOVER(Connection,$E25,,,UPPER($G$8),$H$2,$H$3,IF(ApplyDimOnBudget="Yes",_xlfn.HSTACK(DimArray,DimValuesArray),"")),0)</f>
        <v>0</v>
      </c>
    </row>
    <row r="26" spans="1:38" ht="15.75" customHeight="1" x14ac:dyDescent="0.45">
      <c r="A26" s="52"/>
      <c r="B26" s="52"/>
      <c r="C26" s="52"/>
      <c r="D26" s="52"/>
      <c r="E26" s="47"/>
      <c r="I26" s="24"/>
    </row>
    <row r="27" spans="1:38" s="22" customFormat="1" ht="28.5" x14ac:dyDescent="0.45">
      <c r="A27" s="45" t="s">
        <v>79</v>
      </c>
      <c r="B27" s="45" t="s">
        <v>78</v>
      </c>
      <c r="E27" s="8"/>
      <c r="F27" s="19" t="s">
        <v>8</v>
      </c>
      <c r="G27" s="19" t="s">
        <v>6</v>
      </c>
      <c r="H27" s="19" t="s">
        <v>9</v>
      </c>
      <c r="I27" s="19" t="s">
        <v>10</v>
      </c>
      <c r="J27" s="19" t="s">
        <v>11</v>
      </c>
      <c r="K27" s="19" t="s">
        <v>71</v>
      </c>
      <c r="L27" s="19" t="s">
        <v>12</v>
      </c>
      <c r="M27" s="19" t="s">
        <v>13</v>
      </c>
      <c r="N27" s="19" t="s">
        <v>14</v>
      </c>
      <c r="O27" s="19" t="s">
        <v>15</v>
      </c>
      <c r="P27" s="19" t="s">
        <v>16</v>
      </c>
      <c r="Q27" s="19" t="s">
        <v>17</v>
      </c>
      <c r="R27" s="19" t="s">
        <v>18</v>
      </c>
      <c r="S27" s="19" t="s">
        <v>19</v>
      </c>
      <c r="T27" s="19" t="s">
        <v>20</v>
      </c>
      <c r="U27" s="19" t="s">
        <v>21</v>
      </c>
      <c r="V27" s="19" t="s">
        <v>22</v>
      </c>
      <c r="W27" s="19" t="s">
        <v>23</v>
      </c>
      <c r="X27" s="19" t="s">
        <v>24</v>
      </c>
      <c r="Y27" s="19" t="s">
        <v>25</v>
      </c>
      <c r="Z27" s="19" t="s">
        <v>26</v>
      </c>
      <c r="AA27" s="20" t="s">
        <v>27</v>
      </c>
      <c r="AB27" s="20" t="s">
        <v>28</v>
      </c>
      <c r="AC27" s="20" t="s">
        <v>29</v>
      </c>
      <c r="AD27" s="20" t="s">
        <v>30</v>
      </c>
      <c r="AE27" s="20" t="s">
        <v>31</v>
      </c>
      <c r="AF27" s="20" t="s">
        <v>32</v>
      </c>
      <c r="AG27" s="20" t="s">
        <v>33</v>
      </c>
      <c r="AH27" s="20" t="s">
        <v>34</v>
      </c>
      <c r="AI27" s="20" t="s">
        <v>35</v>
      </c>
      <c r="AJ27" s="20" t="s">
        <v>36</v>
      </c>
      <c r="AK27" s="20" t="s">
        <v>37</v>
      </c>
      <c r="AL27" s="20" t="s">
        <v>38</v>
      </c>
    </row>
    <row r="28" spans="1:38" s="23" customFormat="1" x14ac:dyDescent="0.45">
      <c r="A28" s="53" cm="1">
        <f t="array" ref="A28:A73">_xlfn.IFS(_xlfn.ANCHORARRAY(
B28)="","",_xlfn.ANCHORARRAY(
B28)="Assets",1,_xlfn.ANCHORARRAY(
B28)="Liabilities",-1,_xlfn.ANCHORARRAY(
B28)="Equity",-1)</f>
        <v>1</v>
      </c>
      <c r="B28" s="53" t="str" cm="1">
        <f t="array" ref="B28:B73">_xll.BC.ACCOUNTCATEGORY(Connection,_xlfn.ANCHORARRAY(F28))</f>
        <v>Assets</v>
      </c>
      <c r="D28" s="53"/>
      <c r="E28" s="47"/>
      <c r="F28" s="12" t="str" cm="1">
        <f t="array" ref="F28:F73">_xll.BC.EXPANDACCOUNTRANGE(Connection,_xlfn.TEXTJOIN(";",TRUE,$E$17:$E$25))</f>
        <v>2310</v>
      </c>
      <c r="G28" s="13" t="str" cm="1">
        <f t="array" ref="G28:G73">_xll.BC.ACCOUNTNAME(Connection,_xlfn.ANCHORARRAY(F28))</f>
        <v>Customers Domestic</v>
      </c>
      <c r="H28" s="14" cm="1">
        <f t="array" ref="H28:H73">_xll.BC.TURNOVER(Connection,_xlfn.ANCHORARRAY(F28),,,G2,G3,IF(ApplyDimOnActuals="Yes",_xlfn.HSTACK(DimArray,DimValuesArray),""))*_xlfn.ANCHORARRAY(A28)</f>
        <v>0</v>
      </c>
      <c r="I28" s="34"/>
      <c r="J28" s="15" t="str" cm="1">
        <f t="array" ref="J28">IF($F28="","",_xll.BC.WRITEBACKBUDGET(Connection,$G$8,$G$9,$A$8:$A$11,$L$1,$F28,$O28:$Z28,$O$1:$Z$1,$K28,_xlfn.HSTACK(DimArray,DimValuesArray)))</f>
        <v>Pending</v>
      </c>
      <c r="K28" s="15"/>
      <c r="L28" s="15" t="str">
        <f>IF(F28&lt;&gt;"","Equal Allocation","")</f>
        <v>Equal Allocation</v>
      </c>
      <c r="M28" s="14">
        <f t="shared" ref="M28:M75" si="4">IF($F28="","",ROUND($H28+$H28*$I28,2))</f>
        <v>0</v>
      </c>
      <c r="N28" s="14">
        <f t="shared" ref="N28:N59" si="5">IF($F28="","",SUM($O28:$Z28))</f>
        <v>0</v>
      </c>
      <c r="O28" s="14" cm="1">
        <f t="array" ref="O28">IF($F28="","",_xlfn.SWITCH($L28,"Equal allocation",ROUND($M28/12,2),"Weighted Allocation",$M28*_xll.BC.TURNOVER(Connection,$F28,,,O$2,O$3,IF(ApplyDimOnActuals="Yes",_xlfn.HSTACK(DimArray,DimValuesArray),""))*$A28/IF($H28=0,12,$H28),"Manual Allocation",AA28))</f>
        <v>0</v>
      </c>
      <c r="P28" s="14" cm="1">
        <f t="array" ref="P28">IF($F28="","",_xlfn.SWITCH($L28,"Equal allocation",ROUND($M28/12,2),"Weighted Allocation",$M28*_xll.BC.TURNOVER(Connection,$F28,,,P$2,P$3,IF(ApplyDimOnActuals="Yes",_xlfn.HSTACK(DimArray,DimValuesArray),""))*$A28/IF($H28=0,12,$H28),"Manual Allocation",AB28))</f>
        <v>0</v>
      </c>
      <c r="Q28" s="14" cm="1">
        <f t="array" ref="Q28">IF($F28="","",_xlfn.SWITCH($L28,"Equal allocation",ROUND($M28/12,2),"Weighted Allocation",$M28*_xll.BC.TURNOVER(Connection,$F28,,,Q$2,Q$3,IF(ApplyDimOnActuals="Yes",_xlfn.HSTACK(DimArray,DimValuesArray),""))*$A28/IF($H28=0,12,$H28),"Manual Allocation",AC28))</f>
        <v>0</v>
      </c>
      <c r="R28" s="14" cm="1">
        <f t="array" ref="R28">IF($F28="","",_xlfn.SWITCH($L28,"Equal allocation",ROUND($M28/12,2),"Weighted Allocation",$M28*_xll.BC.TURNOVER(Connection,$F28,,,R$2,R$3,IF(ApplyDimOnActuals="Yes",_xlfn.HSTACK(DimArray,DimValuesArray),""))*$A28/IF($H28=0,12,$H28),"Manual Allocation",AD28))</f>
        <v>0</v>
      </c>
      <c r="S28" s="14" cm="1">
        <f t="array" ref="S28">IF($F28="","",_xlfn.SWITCH($L28,"Equal allocation",ROUND($M28/12,2),"Weighted Allocation",$M28*_xll.BC.TURNOVER(Connection,$F28,,,S$2,S$3,IF(ApplyDimOnActuals="Yes",_xlfn.HSTACK(DimArray,DimValuesArray),""))*$A28/IF($H28=0,12,$H28),"Manual Allocation",AE28))</f>
        <v>0</v>
      </c>
      <c r="T28" s="14" cm="1">
        <f t="array" ref="T28">IF($F28="","",_xlfn.SWITCH($L28,"Equal allocation",ROUND($M28/12,2),"Weighted Allocation",$M28*_xll.BC.TURNOVER(Connection,$F28,,,T$2,T$3,IF(ApplyDimOnActuals="Yes",_xlfn.HSTACK(DimArray,DimValuesArray),""))*$A28/IF($H28=0,12,$H28),"Manual Allocation",AF28))</f>
        <v>0</v>
      </c>
      <c r="U28" s="14" cm="1">
        <f t="array" ref="U28">IF($F28="","",_xlfn.SWITCH($L28,"Equal allocation",ROUND($M28/12,2),"Weighted Allocation",$M28*_xll.BC.TURNOVER(Connection,$F28,,,U$2,U$3,IF(ApplyDimOnActuals="Yes",_xlfn.HSTACK(DimArray,DimValuesArray),""))*$A28/IF($H28=0,12,$H28),"Manual Allocation",AG28))</f>
        <v>0</v>
      </c>
      <c r="V28" s="14" cm="1">
        <f t="array" ref="V28">IF($F28="","",_xlfn.SWITCH($L28,"Equal allocation",ROUND($M28/12,2),"Weighted Allocation",$M28*_xll.BC.TURNOVER(Connection,$F28,,,V$2,V$3,IF(ApplyDimOnActuals="Yes",_xlfn.HSTACK(DimArray,DimValuesArray),""))*$A28/IF($H28=0,12,$H28),"Manual Allocation",AH28))</f>
        <v>0</v>
      </c>
      <c r="W28" s="14" cm="1">
        <f t="array" ref="W28">IF($F28="","",_xlfn.SWITCH($L28,"Equal allocation",ROUND($M28/12,2),"Weighted Allocation",$M28*_xll.BC.TURNOVER(Connection,$F28,,,W$2,W$3,IF(ApplyDimOnActuals="Yes",_xlfn.HSTACK(DimArray,DimValuesArray),""))*$A28/IF($H28=0,12,$H28),"Manual Allocation",AI28))</f>
        <v>0</v>
      </c>
      <c r="X28" s="14" cm="1">
        <f t="array" ref="X28">IF($F28="","",_xlfn.SWITCH($L28,"Equal allocation",ROUND($M28/12,2),"Weighted Allocation",$M28*_xll.BC.TURNOVER(Connection,$F28,,,X$2,X$3,IF(ApplyDimOnActuals="Yes",_xlfn.HSTACK(DimArray,DimValuesArray),""))*$A28/IF($H28=0,12,$H28),"Manual Allocation",AJ28))</f>
        <v>0</v>
      </c>
      <c r="Y28" s="14" cm="1">
        <f t="array" ref="Y28">IF($F28="","",_xlfn.SWITCH($L28,"Equal allocation",ROUND($M28/12,2),"Weighted Allocation",$M28*_xll.BC.TURNOVER(Connection,$F28,,,Y$2,Y$3,IF(ApplyDimOnActuals="Yes",_xlfn.HSTACK(DimArray,DimValuesArray),""))*$A28/IF($H28=0,12,$H28),"Manual Allocation",AK28))</f>
        <v>0</v>
      </c>
      <c r="Z28" s="14" cm="1">
        <f t="array" ref="Z28">IF($F28="","",_xlfn.SWITCH($L28,"Equal allocation",ROUND($M28/12,2),"Weighted Allocation",$M28*_xll.BC.TURNOVER(Connection,$F28,,,Z$2,Z$3,IF(ApplyDimOnActuals="Yes",_xlfn.HSTACK(DimArray,DimValuesArray),""))*$A28/IF($H28=0,12,$H28),"Manual Allocation",AL28))</f>
        <v>0</v>
      </c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</row>
    <row r="29" spans="1:38" s="23" customFormat="1" x14ac:dyDescent="0.45">
      <c r="A29" s="53">
        <v>1</v>
      </c>
      <c r="B29" s="53" t="str">
        <v>Assets</v>
      </c>
      <c r="D29" s="53"/>
      <c r="E29" s="47"/>
      <c r="F29" s="17" t="str">
        <v>2320</v>
      </c>
      <c r="G29" s="18" t="str">
        <v>Customers, Foreign</v>
      </c>
      <c r="H29" s="14">
        <v>0</v>
      </c>
      <c r="I29" s="34"/>
      <c r="J29" s="15" t="str" cm="1">
        <f t="array" ref="J29">IF($F29="","",_xll.BC.WRITEBACKBUDGET(Connection,$G$8,$G$9,$A$8:$A$11,$L$1,$F29,$O29:$Z29,$O$1:$Z$1,$K29,_xlfn.HSTACK(DimArray,DimValuesArray)))</f>
        <v>Pending</v>
      </c>
      <c r="K29" s="15"/>
      <c r="L29" s="15" t="str">
        <f t="shared" ref="L29:L92" si="6">IF(F29&lt;&gt;"","Equal Allocation","")</f>
        <v>Equal Allocation</v>
      </c>
      <c r="M29" s="14">
        <f t="shared" si="4"/>
        <v>0</v>
      </c>
      <c r="N29" s="14">
        <f t="shared" si="5"/>
        <v>0</v>
      </c>
      <c r="O29" s="14" cm="1">
        <f t="array" ref="O29">IF($F29="","",_xlfn.SWITCH($L29,"Equal allocation",ROUND($M29/12,2),"Weighted Allocation",$M29*_xll.BC.TURNOVER(Connection,$F29,,,O$2,O$3,IF(ApplyDimOnActuals="Yes",_xlfn.HSTACK(DimArray,DimValuesArray),""))*$A29/IF($H29=0,12,$H29),"Manual Allocation",AA29))</f>
        <v>0</v>
      </c>
      <c r="P29" s="14" cm="1">
        <f t="array" ref="P29">IF($F29="","",_xlfn.SWITCH($L29,"Equal allocation",ROUND($M29/12,2),"Weighted Allocation",$M29*_xll.BC.TURNOVER(Connection,$F29,,,P$2,P$3,IF(ApplyDimOnActuals="Yes",_xlfn.HSTACK(DimArray,DimValuesArray),""))*$A29/IF($H29=0,12,$H29),"Manual Allocation",AB29))</f>
        <v>0</v>
      </c>
      <c r="Q29" s="14" cm="1">
        <f t="array" ref="Q29">IF($F29="","",_xlfn.SWITCH($L29,"Equal allocation",ROUND($M29/12,2),"Weighted Allocation",$M29*_xll.BC.TURNOVER(Connection,$F29,,,Q$2,Q$3,IF(ApplyDimOnActuals="Yes",_xlfn.HSTACK(DimArray,DimValuesArray),""))*$A29/IF($H29=0,12,$H29),"Manual Allocation",AC29))</f>
        <v>0</v>
      </c>
      <c r="R29" s="14" cm="1">
        <f t="array" ref="R29">IF($F29="","",_xlfn.SWITCH($L29,"Equal allocation",ROUND($M29/12,2),"Weighted Allocation",$M29*_xll.BC.TURNOVER(Connection,$F29,,,R$2,R$3,IF(ApplyDimOnActuals="Yes",_xlfn.HSTACK(DimArray,DimValuesArray),""))*$A29/IF($H29=0,12,$H29),"Manual Allocation",AD29))</f>
        <v>0</v>
      </c>
      <c r="S29" s="14" cm="1">
        <f t="array" ref="S29">IF($F29="","",_xlfn.SWITCH($L29,"Equal allocation",ROUND($M29/12,2),"Weighted Allocation",$M29*_xll.BC.TURNOVER(Connection,$F29,,,S$2,S$3,IF(ApplyDimOnActuals="Yes",_xlfn.HSTACK(DimArray,DimValuesArray),""))*$A29/IF($H29=0,12,$H29),"Manual Allocation",AE29))</f>
        <v>0</v>
      </c>
      <c r="T29" s="14" cm="1">
        <f t="array" ref="T29">IF($F29="","",_xlfn.SWITCH($L29,"Equal allocation",ROUND($M29/12,2),"Weighted Allocation",$M29*_xll.BC.TURNOVER(Connection,$F29,,,T$2,T$3,IF(ApplyDimOnActuals="Yes",_xlfn.HSTACK(DimArray,DimValuesArray),""))*$A29/IF($H29=0,12,$H29),"Manual Allocation",AF29))</f>
        <v>0</v>
      </c>
      <c r="U29" s="14" cm="1">
        <f t="array" ref="U29">IF($F29="","",_xlfn.SWITCH($L29,"Equal allocation",ROUND($M29/12,2),"Weighted Allocation",$M29*_xll.BC.TURNOVER(Connection,$F29,,,U$2,U$3,IF(ApplyDimOnActuals="Yes",_xlfn.HSTACK(DimArray,DimValuesArray),""))*$A29/IF($H29=0,12,$H29),"Manual Allocation",AG29))</f>
        <v>0</v>
      </c>
      <c r="V29" s="14" cm="1">
        <f t="array" ref="V29">IF($F29="","",_xlfn.SWITCH($L29,"Equal allocation",ROUND($M29/12,2),"Weighted Allocation",$M29*_xll.BC.TURNOVER(Connection,$F29,,,V$2,V$3,IF(ApplyDimOnActuals="Yes",_xlfn.HSTACK(DimArray,DimValuesArray),""))*$A29/IF($H29=0,12,$H29),"Manual Allocation",AH29))</f>
        <v>0</v>
      </c>
      <c r="W29" s="14" cm="1">
        <f t="array" ref="W29">IF($F29="","",_xlfn.SWITCH($L29,"Equal allocation",ROUND($M29/12,2),"Weighted Allocation",$M29*_xll.BC.TURNOVER(Connection,$F29,,,W$2,W$3,IF(ApplyDimOnActuals="Yes",_xlfn.HSTACK(DimArray,DimValuesArray),""))*$A29/IF($H29=0,12,$H29),"Manual Allocation",AI29))</f>
        <v>0</v>
      </c>
      <c r="X29" s="14" cm="1">
        <f t="array" ref="X29">IF($F29="","",_xlfn.SWITCH($L29,"Equal allocation",ROUND($M29/12,2),"Weighted Allocation",$M29*_xll.BC.TURNOVER(Connection,$F29,,,X$2,X$3,IF(ApplyDimOnActuals="Yes",_xlfn.HSTACK(DimArray,DimValuesArray),""))*$A29/IF($H29=0,12,$H29),"Manual Allocation",AJ29))</f>
        <v>0</v>
      </c>
      <c r="Y29" s="14" cm="1">
        <f t="array" ref="Y29">IF($F29="","",_xlfn.SWITCH($L29,"Equal allocation",ROUND($M29/12,2),"Weighted Allocation",$M29*_xll.BC.TURNOVER(Connection,$F29,,,Y$2,Y$3,IF(ApplyDimOnActuals="Yes",_xlfn.HSTACK(DimArray,DimValuesArray),""))*$A29/IF($H29=0,12,$H29),"Manual Allocation",AK29))</f>
        <v>0</v>
      </c>
      <c r="Z29" s="14" cm="1">
        <f t="array" ref="Z29">IF($F29="","",_xlfn.SWITCH($L29,"Equal allocation",ROUND($M29/12,2),"Weighted Allocation",$M29*_xll.BC.TURNOVER(Connection,$F29,,,Z$2,Z$3,IF(ApplyDimOnActuals="Yes",_xlfn.HSTACK(DimArray,DimValuesArray),""))*$A29/IF($H29=0,12,$H29),"Manual Allocation",AL29))</f>
        <v>0</v>
      </c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</row>
    <row r="30" spans="1:38" s="23" customFormat="1" x14ac:dyDescent="0.45">
      <c r="A30" s="53">
        <v>1</v>
      </c>
      <c r="B30" s="53" t="str">
        <v>Assets</v>
      </c>
      <c r="D30" s="53"/>
      <c r="E30" s="47"/>
      <c r="F30" s="12" t="str">
        <v>2330</v>
      </c>
      <c r="G30" s="13" t="str">
        <v>Accrued Interest</v>
      </c>
      <c r="H30" s="14">
        <v>0</v>
      </c>
      <c r="I30" s="34"/>
      <c r="J30" s="15" t="str" cm="1">
        <f t="array" ref="J30">IF($F30="","",_xll.BC.WRITEBACKBUDGET(Connection,$G$8,$G$9,$A$8:$A$11,$L$1,$F30,$O30:$Z30,$O$1:$Z$1,$K30,_xlfn.HSTACK(DimArray,DimValuesArray)))</f>
        <v>Pending</v>
      </c>
      <c r="K30" s="15"/>
      <c r="L30" s="15" t="str">
        <f t="shared" si="6"/>
        <v>Equal Allocation</v>
      </c>
      <c r="M30" s="14">
        <f t="shared" si="4"/>
        <v>0</v>
      </c>
      <c r="N30" s="14">
        <f t="shared" si="5"/>
        <v>0</v>
      </c>
      <c r="O30" s="14" cm="1">
        <f t="array" ref="O30">IF($F30="","",_xlfn.SWITCH($L30,"Equal allocation",ROUND($M30/12,2),"Weighted Allocation",$M30*_xll.BC.TURNOVER(Connection,$F30,,,O$2,O$3,IF(ApplyDimOnActuals="Yes",_xlfn.HSTACK(DimArray,DimValuesArray),""))*$A30/IF($H30=0,12,$H30),"Manual Allocation",AA30))</f>
        <v>0</v>
      </c>
      <c r="P30" s="14" cm="1">
        <f t="array" ref="P30">IF($F30="","",_xlfn.SWITCH($L30,"Equal allocation",ROUND($M30/12,2),"Weighted Allocation",$M30*_xll.BC.TURNOVER(Connection,$F30,,,P$2,P$3,IF(ApplyDimOnActuals="Yes",_xlfn.HSTACK(DimArray,DimValuesArray),""))*$A30/IF($H30=0,12,$H30),"Manual Allocation",AB30))</f>
        <v>0</v>
      </c>
      <c r="Q30" s="14" cm="1">
        <f t="array" ref="Q30">IF($F30="","",_xlfn.SWITCH($L30,"Equal allocation",ROUND($M30/12,2),"Weighted Allocation",$M30*_xll.BC.TURNOVER(Connection,$F30,,,Q$2,Q$3,IF(ApplyDimOnActuals="Yes",_xlfn.HSTACK(DimArray,DimValuesArray),""))*$A30/IF($H30=0,12,$H30),"Manual Allocation",AC30))</f>
        <v>0</v>
      </c>
      <c r="R30" s="14" cm="1">
        <f t="array" ref="R30">IF($F30="","",_xlfn.SWITCH($L30,"Equal allocation",ROUND($M30/12,2),"Weighted Allocation",$M30*_xll.BC.TURNOVER(Connection,$F30,,,R$2,R$3,IF(ApplyDimOnActuals="Yes",_xlfn.HSTACK(DimArray,DimValuesArray),""))*$A30/IF($H30=0,12,$H30),"Manual Allocation",AD30))</f>
        <v>0</v>
      </c>
      <c r="S30" s="14" cm="1">
        <f t="array" ref="S30">IF($F30="","",_xlfn.SWITCH($L30,"Equal allocation",ROUND($M30/12,2),"Weighted Allocation",$M30*_xll.BC.TURNOVER(Connection,$F30,,,S$2,S$3,IF(ApplyDimOnActuals="Yes",_xlfn.HSTACK(DimArray,DimValuesArray),""))*$A30/IF($H30=0,12,$H30),"Manual Allocation",AE30))</f>
        <v>0</v>
      </c>
      <c r="T30" s="14" cm="1">
        <f t="array" ref="T30">IF($F30="","",_xlfn.SWITCH($L30,"Equal allocation",ROUND($M30/12,2),"Weighted Allocation",$M30*_xll.BC.TURNOVER(Connection,$F30,,,T$2,T$3,IF(ApplyDimOnActuals="Yes",_xlfn.HSTACK(DimArray,DimValuesArray),""))*$A30/IF($H30=0,12,$H30),"Manual Allocation",AF30))</f>
        <v>0</v>
      </c>
      <c r="U30" s="14" cm="1">
        <f t="array" ref="U30">IF($F30="","",_xlfn.SWITCH($L30,"Equal allocation",ROUND($M30/12,2),"Weighted Allocation",$M30*_xll.BC.TURNOVER(Connection,$F30,,,U$2,U$3,IF(ApplyDimOnActuals="Yes",_xlfn.HSTACK(DimArray,DimValuesArray),""))*$A30/IF($H30=0,12,$H30),"Manual Allocation",AG30))</f>
        <v>0</v>
      </c>
      <c r="V30" s="14" cm="1">
        <f t="array" ref="V30">IF($F30="","",_xlfn.SWITCH($L30,"Equal allocation",ROUND($M30/12,2),"Weighted Allocation",$M30*_xll.BC.TURNOVER(Connection,$F30,,,V$2,V$3,IF(ApplyDimOnActuals="Yes",_xlfn.HSTACK(DimArray,DimValuesArray),""))*$A30/IF($H30=0,12,$H30),"Manual Allocation",AH30))</f>
        <v>0</v>
      </c>
      <c r="W30" s="14" cm="1">
        <f t="array" ref="W30">IF($F30="","",_xlfn.SWITCH($L30,"Equal allocation",ROUND($M30/12,2),"Weighted Allocation",$M30*_xll.BC.TURNOVER(Connection,$F30,,,W$2,W$3,IF(ApplyDimOnActuals="Yes",_xlfn.HSTACK(DimArray,DimValuesArray),""))*$A30/IF($H30=0,12,$H30),"Manual Allocation",AI30))</f>
        <v>0</v>
      </c>
      <c r="X30" s="14" cm="1">
        <f t="array" ref="X30">IF($F30="","",_xlfn.SWITCH($L30,"Equal allocation",ROUND($M30/12,2),"Weighted Allocation",$M30*_xll.BC.TURNOVER(Connection,$F30,,,X$2,X$3,IF(ApplyDimOnActuals="Yes",_xlfn.HSTACK(DimArray,DimValuesArray),""))*$A30/IF($H30=0,12,$H30),"Manual Allocation",AJ30))</f>
        <v>0</v>
      </c>
      <c r="Y30" s="14" cm="1">
        <f t="array" ref="Y30">IF($F30="","",_xlfn.SWITCH($L30,"Equal allocation",ROUND($M30/12,2),"Weighted Allocation",$M30*_xll.BC.TURNOVER(Connection,$F30,,,Y$2,Y$3,IF(ApplyDimOnActuals="Yes",_xlfn.HSTACK(DimArray,DimValuesArray),""))*$A30/IF($H30=0,12,$H30),"Manual Allocation",AK30))</f>
        <v>0</v>
      </c>
      <c r="Z30" s="14" cm="1">
        <f t="array" ref="Z30">IF($F30="","",_xlfn.SWITCH($L30,"Equal allocation",ROUND($M30/12,2),"Weighted Allocation",$M30*_xll.BC.TURNOVER(Connection,$F30,,,Z$2,Z$3,IF(ApplyDimOnActuals="Yes",_xlfn.HSTACK(DimArray,DimValuesArray),""))*$A30/IF($H30=0,12,$H30),"Manual Allocation",AL30))</f>
        <v>0</v>
      </c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</row>
    <row r="31" spans="1:38" s="23" customFormat="1" x14ac:dyDescent="0.45">
      <c r="A31" s="53">
        <v>1</v>
      </c>
      <c r="B31" s="53" t="str">
        <v>Assets</v>
      </c>
      <c r="D31" s="53"/>
      <c r="E31" s="47"/>
      <c r="F31" s="18" t="str">
        <v>2340</v>
      </c>
      <c r="G31" s="18" t="str">
        <v>Other Receivables</v>
      </c>
      <c r="H31" s="14">
        <v>0</v>
      </c>
      <c r="I31" s="34"/>
      <c r="J31" s="15" t="str" cm="1">
        <f t="array" ref="J31">IF($F31="","",_xll.BC.WRITEBACKBUDGET(Connection,$G$8,$G$9,$A$8:$A$11,$L$1,$F31,$O31:$Z31,$O$1:$Z$1,$K31,_xlfn.HSTACK(DimArray,DimValuesArray)))</f>
        <v>Pending</v>
      </c>
      <c r="K31" s="15"/>
      <c r="L31" s="15" t="str">
        <f t="shared" si="6"/>
        <v>Equal Allocation</v>
      </c>
      <c r="M31" s="14">
        <f t="shared" si="4"/>
        <v>0</v>
      </c>
      <c r="N31" s="14">
        <f t="shared" si="5"/>
        <v>0</v>
      </c>
      <c r="O31" s="14" cm="1">
        <f t="array" ref="O31">IF($F31="","",_xlfn.SWITCH($L31,"Equal allocation",ROUND($M31/12,2),"Weighted Allocation",$M31*_xll.BC.TURNOVER(Connection,$F31,,,O$2,O$3,IF(ApplyDimOnActuals="Yes",_xlfn.HSTACK(DimArray,DimValuesArray),""))*$A31/IF($H31=0,12,$H31),"Manual Allocation",AA31))</f>
        <v>0</v>
      </c>
      <c r="P31" s="14" cm="1">
        <f t="array" ref="P31">IF($F31="","",_xlfn.SWITCH($L31,"Equal allocation",ROUND($M31/12,2),"Weighted Allocation",$M31*_xll.BC.TURNOVER(Connection,$F31,,,P$2,P$3,IF(ApplyDimOnActuals="Yes",_xlfn.HSTACK(DimArray,DimValuesArray),""))*$A31/IF($H31=0,12,$H31),"Manual Allocation",AB31))</f>
        <v>0</v>
      </c>
      <c r="Q31" s="14" cm="1">
        <f t="array" ref="Q31">IF($F31="","",_xlfn.SWITCH($L31,"Equal allocation",ROUND($M31/12,2),"Weighted Allocation",$M31*_xll.BC.TURNOVER(Connection,$F31,,,Q$2,Q$3,IF(ApplyDimOnActuals="Yes",_xlfn.HSTACK(DimArray,DimValuesArray),""))*$A31/IF($H31=0,12,$H31),"Manual Allocation",AC31))</f>
        <v>0</v>
      </c>
      <c r="R31" s="14" cm="1">
        <f t="array" ref="R31">IF($F31="","",_xlfn.SWITCH($L31,"Equal allocation",ROUND($M31/12,2),"Weighted Allocation",$M31*_xll.BC.TURNOVER(Connection,$F31,,,R$2,R$3,IF(ApplyDimOnActuals="Yes",_xlfn.HSTACK(DimArray,DimValuesArray),""))*$A31/IF($H31=0,12,$H31),"Manual Allocation",AD31))</f>
        <v>0</v>
      </c>
      <c r="S31" s="14" cm="1">
        <f t="array" ref="S31">IF($F31="","",_xlfn.SWITCH($L31,"Equal allocation",ROUND($M31/12,2),"Weighted Allocation",$M31*_xll.BC.TURNOVER(Connection,$F31,,,S$2,S$3,IF(ApplyDimOnActuals="Yes",_xlfn.HSTACK(DimArray,DimValuesArray),""))*$A31/IF($H31=0,12,$H31),"Manual Allocation",AE31))</f>
        <v>0</v>
      </c>
      <c r="T31" s="14" cm="1">
        <f t="array" ref="T31">IF($F31="","",_xlfn.SWITCH($L31,"Equal allocation",ROUND($M31/12,2),"Weighted Allocation",$M31*_xll.BC.TURNOVER(Connection,$F31,,,T$2,T$3,IF(ApplyDimOnActuals="Yes",_xlfn.HSTACK(DimArray,DimValuesArray),""))*$A31/IF($H31=0,12,$H31),"Manual Allocation",AF31))</f>
        <v>0</v>
      </c>
      <c r="U31" s="14" cm="1">
        <f t="array" ref="U31">IF($F31="","",_xlfn.SWITCH($L31,"Equal allocation",ROUND($M31/12,2),"Weighted Allocation",$M31*_xll.BC.TURNOVER(Connection,$F31,,,U$2,U$3,IF(ApplyDimOnActuals="Yes",_xlfn.HSTACK(DimArray,DimValuesArray),""))*$A31/IF($H31=0,12,$H31),"Manual Allocation",AG31))</f>
        <v>0</v>
      </c>
      <c r="V31" s="14" cm="1">
        <f t="array" ref="V31">IF($F31="","",_xlfn.SWITCH($L31,"Equal allocation",ROUND($M31/12,2),"Weighted Allocation",$M31*_xll.BC.TURNOVER(Connection,$F31,,,V$2,V$3,IF(ApplyDimOnActuals="Yes",_xlfn.HSTACK(DimArray,DimValuesArray),""))*$A31/IF($H31=0,12,$H31),"Manual Allocation",AH31))</f>
        <v>0</v>
      </c>
      <c r="W31" s="14" cm="1">
        <f t="array" ref="W31">IF($F31="","",_xlfn.SWITCH($L31,"Equal allocation",ROUND($M31/12,2),"Weighted Allocation",$M31*_xll.BC.TURNOVER(Connection,$F31,,,W$2,W$3,IF(ApplyDimOnActuals="Yes",_xlfn.HSTACK(DimArray,DimValuesArray),""))*$A31/IF($H31=0,12,$H31),"Manual Allocation",AI31))</f>
        <v>0</v>
      </c>
      <c r="X31" s="14" cm="1">
        <f t="array" ref="X31">IF($F31="","",_xlfn.SWITCH($L31,"Equal allocation",ROUND($M31/12,2),"Weighted Allocation",$M31*_xll.BC.TURNOVER(Connection,$F31,,,X$2,X$3,IF(ApplyDimOnActuals="Yes",_xlfn.HSTACK(DimArray,DimValuesArray),""))*$A31/IF($H31=0,12,$H31),"Manual Allocation",AJ31))</f>
        <v>0</v>
      </c>
      <c r="Y31" s="14" cm="1">
        <f t="array" ref="Y31">IF($F31="","",_xlfn.SWITCH($L31,"Equal allocation",ROUND($M31/12,2),"Weighted Allocation",$M31*_xll.BC.TURNOVER(Connection,$F31,,,Y$2,Y$3,IF(ApplyDimOnActuals="Yes",_xlfn.HSTACK(DimArray,DimValuesArray),""))*$A31/IF($H31=0,12,$H31),"Manual Allocation",AK31))</f>
        <v>0</v>
      </c>
      <c r="Z31" s="14" cm="1">
        <f t="array" ref="Z31">IF($F31="","",_xlfn.SWITCH($L31,"Equal allocation",ROUND($M31/12,2),"Weighted Allocation",$M31*_xll.BC.TURNOVER(Connection,$F31,,,Z$2,Z$3,IF(ApplyDimOnActuals="Yes",_xlfn.HSTACK(DimArray,DimValuesArray),""))*$A31/IF($H31=0,12,$H31),"Manual Allocation",AL31))</f>
        <v>0</v>
      </c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</row>
    <row r="32" spans="1:38" s="23" customFormat="1" x14ac:dyDescent="0.45">
      <c r="A32" s="53">
        <v>1</v>
      </c>
      <c r="B32" s="53" t="str">
        <v>Assets</v>
      </c>
      <c r="D32" s="53"/>
      <c r="E32" s="47"/>
      <c r="F32" s="13" t="str">
        <v>5620</v>
      </c>
      <c r="G32" s="13" t="str">
        <v>Purchase VAT 25 % EU</v>
      </c>
      <c r="H32" s="14">
        <v>-10014.280000000001</v>
      </c>
      <c r="I32" s="34"/>
      <c r="J32" s="15" t="str" cm="1">
        <f t="array" ref="J32">IF($F32="","",_xll.BC.WRITEBACKBUDGET(Connection,$G$8,$G$9,$A$8:$A$11,$L$1,$F32,$O32:$Z32,$O$1:$Z$1,$K32,_xlfn.HSTACK(DimArray,DimValuesArray)))</f>
        <v>Pending</v>
      </c>
      <c r="K32" s="15"/>
      <c r="L32" s="15" t="str">
        <f t="shared" si="6"/>
        <v>Equal Allocation</v>
      </c>
      <c r="M32" s="14">
        <f t="shared" si="4"/>
        <v>-10014.280000000001</v>
      </c>
      <c r="N32" s="14">
        <f t="shared" si="5"/>
        <v>-10014.240000000003</v>
      </c>
      <c r="O32" s="14" cm="1">
        <f t="array" ref="O32">IF($F32="","",_xlfn.SWITCH($L32,"Equal allocation",ROUND($M32/12,2),"Weighted Allocation",$M32*_xll.BC.TURNOVER(Connection,$F32,,,O$2,O$3,IF(ApplyDimOnActuals="Yes",_xlfn.HSTACK(DimArray,DimValuesArray),""))*$A32/IF($H32=0,12,$H32),"Manual Allocation",AA32))</f>
        <v>-834.52</v>
      </c>
      <c r="P32" s="14" cm="1">
        <f t="array" ref="P32">IF($F32="","",_xlfn.SWITCH($L32,"Equal allocation",ROUND($M32/12,2),"Weighted Allocation",$M32*_xll.BC.TURNOVER(Connection,$F32,,,P$2,P$3,IF(ApplyDimOnActuals="Yes",_xlfn.HSTACK(DimArray,DimValuesArray),""))*$A32/IF($H32=0,12,$H32),"Manual Allocation",AB32))</f>
        <v>-834.52</v>
      </c>
      <c r="Q32" s="14" cm="1">
        <f t="array" ref="Q32">IF($F32="","",_xlfn.SWITCH($L32,"Equal allocation",ROUND($M32/12,2),"Weighted Allocation",$M32*_xll.BC.TURNOVER(Connection,$F32,,,Q$2,Q$3,IF(ApplyDimOnActuals="Yes",_xlfn.HSTACK(DimArray,DimValuesArray),""))*$A32/IF($H32=0,12,$H32),"Manual Allocation",AC32))</f>
        <v>-834.52</v>
      </c>
      <c r="R32" s="14" cm="1">
        <f t="array" ref="R32">IF($F32="","",_xlfn.SWITCH($L32,"Equal allocation",ROUND($M32/12,2),"Weighted Allocation",$M32*_xll.BC.TURNOVER(Connection,$F32,,,R$2,R$3,IF(ApplyDimOnActuals="Yes",_xlfn.HSTACK(DimArray,DimValuesArray),""))*$A32/IF($H32=0,12,$H32),"Manual Allocation",AD32))</f>
        <v>-834.52</v>
      </c>
      <c r="S32" s="14" cm="1">
        <f t="array" ref="S32">IF($F32="","",_xlfn.SWITCH($L32,"Equal allocation",ROUND($M32/12,2),"Weighted Allocation",$M32*_xll.BC.TURNOVER(Connection,$F32,,,S$2,S$3,IF(ApplyDimOnActuals="Yes",_xlfn.HSTACK(DimArray,DimValuesArray),""))*$A32/IF($H32=0,12,$H32),"Manual Allocation",AE32))</f>
        <v>-834.52</v>
      </c>
      <c r="T32" s="14" cm="1">
        <f t="array" ref="T32">IF($F32="","",_xlfn.SWITCH($L32,"Equal allocation",ROUND($M32/12,2),"Weighted Allocation",$M32*_xll.BC.TURNOVER(Connection,$F32,,,T$2,T$3,IF(ApplyDimOnActuals="Yes",_xlfn.HSTACK(DimArray,DimValuesArray),""))*$A32/IF($H32=0,12,$H32),"Manual Allocation",AF32))</f>
        <v>-834.52</v>
      </c>
      <c r="U32" s="14" cm="1">
        <f t="array" ref="U32">IF($F32="","",_xlfn.SWITCH($L32,"Equal allocation",ROUND($M32/12,2),"Weighted Allocation",$M32*_xll.BC.TURNOVER(Connection,$F32,,,U$2,U$3,IF(ApplyDimOnActuals="Yes",_xlfn.HSTACK(DimArray,DimValuesArray),""))*$A32/IF($H32=0,12,$H32),"Manual Allocation",AG32))</f>
        <v>-834.52</v>
      </c>
      <c r="V32" s="14" cm="1">
        <f t="array" ref="V32">IF($F32="","",_xlfn.SWITCH($L32,"Equal allocation",ROUND($M32/12,2),"Weighted Allocation",$M32*_xll.BC.TURNOVER(Connection,$F32,,,V$2,V$3,IF(ApplyDimOnActuals="Yes",_xlfn.HSTACK(DimArray,DimValuesArray),""))*$A32/IF($H32=0,12,$H32),"Manual Allocation",AH32))</f>
        <v>-834.52</v>
      </c>
      <c r="W32" s="14" cm="1">
        <f t="array" ref="W32">IF($F32="","",_xlfn.SWITCH($L32,"Equal allocation",ROUND($M32/12,2),"Weighted Allocation",$M32*_xll.BC.TURNOVER(Connection,$F32,,,W$2,W$3,IF(ApplyDimOnActuals="Yes",_xlfn.HSTACK(DimArray,DimValuesArray),""))*$A32/IF($H32=0,12,$H32),"Manual Allocation",AI32))</f>
        <v>-834.52</v>
      </c>
      <c r="X32" s="14" cm="1">
        <f t="array" ref="X32">IF($F32="","",_xlfn.SWITCH($L32,"Equal allocation",ROUND($M32/12,2),"Weighted Allocation",$M32*_xll.BC.TURNOVER(Connection,$F32,,,X$2,X$3,IF(ApplyDimOnActuals="Yes",_xlfn.HSTACK(DimArray,DimValuesArray),""))*$A32/IF($H32=0,12,$H32),"Manual Allocation",AJ32))</f>
        <v>-834.52</v>
      </c>
      <c r="Y32" s="14" cm="1">
        <f t="array" ref="Y32">IF($F32="","",_xlfn.SWITCH($L32,"Equal allocation",ROUND($M32/12,2),"Weighted Allocation",$M32*_xll.BC.TURNOVER(Connection,$F32,,,Y$2,Y$3,IF(ApplyDimOnActuals="Yes",_xlfn.HSTACK(DimArray,DimValuesArray),""))*$A32/IF($H32=0,12,$H32),"Manual Allocation",AK32))</f>
        <v>-834.52</v>
      </c>
      <c r="Z32" s="14" cm="1">
        <f t="array" ref="Z32">IF($F32="","",_xlfn.SWITCH($L32,"Equal allocation",ROUND($M32/12,2),"Weighted Allocation",$M32*_xll.BC.TURNOVER(Connection,$F32,,,Z$2,Z$3,IF(ApplyDimOnActuals="Yes",_xlfn.HSTACK(DimArray,DimValuesArray),""))*$A32/IF($H32=0,12,$H32),"Manual Allocation",AL32))</f>
        <v>-834.52</v>
      </c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</row>
    <row r="33" spans="1:38" s="23" customFormat="1" x14ac:dyDescent="0.45">
      <c r="A33" s="18">
        <v>1</v>
      </c>
      <c r="B33" s="18" t="str">
        <v>Assets</v>
      </c>
      <c r="D33" s="18"/>
      <c r="E33" s="18"/>
      <c r="F33" s="13" t="str">
        <v>5621</v>
      </c>
      <c r="G33" s="13" t="str">
        <v>Purchase VAT 10 % EU</v>
      </c>
      <c r="H33" s="14">
        <v>0</v>
      </c>
      <c r="I33" s="34"/>
      <c r="J33" s="15" t="str" cm="1">
        <f t="array" ref="J33">IF($F33="","",_xll.BC.WRITEBACKBUDGET(Connection,$G$8,$G$9,$A$8:$A$11,$L$1,$F33,$O33:$Z33,$O$1:$Z$1,$K33,_xlfn.HSTACK(DimArray,DimValuesArray)))</f>
        <v>Pending</v>
      </c>
      <c r="K33" s="15"/>
      <c r="L33" s="15" t="str">
        <f t="shared" si="6"/>
        <v>Equal Allocation</v>
      </c>
      <c r="M33" s="14">
        <f t="shared" si="4"/>
        <v>0</v>
      </c>
      <c r="N33" s="14">
        <f t="shared" si="5"/>
        <v>0</v>
      </c>
      <c r="O33" s="14" cm="1">
        <f t="array" ref="O33">IF($F33="","",_xlfn.SWITCH($L33,"Equal allocation",ROUND($M33/12,2),"Weighted Allocation",$M33*_xll.BC.TURNOVER(Connection,$F33,,,O$2,O$3,IF(ApplyDimOnActuals="Yes",_xlfn.HSTACK(DimArray,DimValuesArray),""))*$A33/IF($H33=0,12,$H33),"Manual Allocation",AA33))</f>
        <v>0</v>
      </c>
      <c r="P33" s="14" cm="1">
        <f t="array" ref="P33">IF($F33="","",_xlfn.SWITCH($L33,"Equal allocation",ROUND($M33/12,2),"Weighted Allocation",$M33*_xll.BC.TURNOVER(Connection,$F33,,,P$2,P$3,IF(ApplyDimOnActuals="Yes",_xlfn.HSTACK(DimArray,DimValuesArray),""))*$A33/IF($H33=0,12,$H33),"Manual Allocation",AB33))</f>
        <v>0</v>
      </c>
      <c r="Q33" s="14" cm="1">
        <f t="array" ref="Q33">IF($F33="","",_xlfn.SWITCH($L33,"Equal allocation",ROUND($M33/12,2),"Weighted Allocation",$M33*_xll.BC.TURNOVER(Connection,$F33,,,Q$2,Q$3,IF(ApplyDimOnActuals="Yes",_xlfn.HSTACK(DimArray,DimValuesArray),""))*$A33/IF($H33=0,12,$H33),"Manual Allocation",AC33))</f>
        <v>0</v>
      </c>
      <c r="R33" s="14" cm="1">
        <f t="array" ref="R33">IF($F33="","",_xlfn.SWITCH($L33,"Equal allocation",ROUND($M33/12,2),"Weighted Allocation",$M33*_xll.BC.TURNOVER(Connection,$F33,,,R$2,R$3,IF(ApplyDimOnActuals="Yes",_xlfn.HSTACK(DimArray,DimValuesArray),""))*$A33/IF($H33=0,12,$H33),"Manual Allocation",AD33))</f>
        <v>0</v>
      </c>
      <c r="S33" s="14" cm="1">
        <f t="array" ref="S33">IF($F33="","",_xlfn.SWITCH($L33,"Equal allocation",ROUND($M33/12,2),"Weighted Allocation",$M33*_xll.BC.TURNOVER(Connection,$F33,,,S$2,S$3,IF(ApplyDimOnActuals="Yes",_xlfn.HSTACK(DimArray,DimValuesArray),""))*$A33/IF($H33=0,12,$H33),"Manual Allocation",AE33))</f>
        <v>0</v>
      </c>
      <c r="T33" s="14" cm="1">
        <f t="array" ref="T33">IF($F33="","",_xlfn.SWITCH($L33,"Equal allocation",ROUND($M33/12,2),"Weighted Allocation",$M33*_xll.BC.TURNOVER(Connection,$F33,,,T$2,T$3,IF(ApplyDimOnActuals="Yes",_xlfn.HSTACK(DimArray,DimValuesArray),""))*$A33/IF($H33=0,12,$H33),"Manual Allocation",AF33))</f>
        <v>0</v>
      </c>
      <c r="U33" s="14" cm="1">
        <f t="array" ref="U33">IF($F33="","",_xlfn.SWITCH($L33,"Equal allocation",ROUND($M33/12,2),"Weighted Allocation",$M33*_xll.BC.TURNOVER(Connection,$F33,,,U$2,U$3,IF(ApplyDimOnActuals="Yes",_xlfn.HSTACK(DimArray,DimValuesArray),""))*$A33/IF($H33=0,12,$H33),"Manual Allocation",AG33))</f>
        <v>0</v>
      </c>
      <c r="V33" s="14" cm="1">
        <f t="array" ref="V33">IF($F33="","",_xlfn.SWITCH($L33,"Equal allocation",ROUND($M33/12,2),"Weighted Allocation",$M33*_xll.BC.TURNOVER(Connection,$F33,,,V$2,V$3,IF(ApplyDimOnActuals="Yes",_xlfn.HSTACK(DimArray,DimValuesArray),""))*$A33/IF($H33=0,12,$H33),"Manual Allocation",AH33))</f>
        <v>0</v>
      </c>
      <c r="W33" s="14" cm="1">
        <f t="array" ref="W33">IF($F33="","",_xlfn.SWITCH($L33,"Equal allocation",ROUND($M33/12,2),"Weighted Allocation",$M33*_xll.BC.TURNOVER(Connection,$F33,,,W$2,W$3,IF(ApplyDimOnActuals="Yes",_xlfn.HSTACK(DimArray,DimValuesArray),""))*$A33/IF($H33=0,12,$H33),"Manual Allocation",AI33))</f>
        <v>0</v>
      </c>
      <c r="X33" s="14" cm="1">
        <f t="array" ref="X33">IF($F33="","",_xlfn.SWITCH($L33,"Equal allocation",ROUND($M33/12,2),"Weighted Allocation",$M33*_xll.BC.TURNOVER(Connection,$F33,,,X$2,X$3,IF(ApplyDimOnActuals="Yes",_xlfn.HSTACK(DimArray,DimValuesArray),""))*$A33/IF($H33=0,12,$H33),"Manual Allocation",AJ33))</f>
        <v>0</v>
      </c>
      <c r="Y33" s="14" cm="1">
        <f t="array" ref="Y33">IF($F33="","",_xlfn.SWITCH($L33,"Equal allocation",ROUND($M33/12,2),"Weighted Allocation",$M33*_xll.BC.TURNOVER(Connection,$F33,,,Y$2,Y$3,IF(ApplyDimOnActuals="Yes",_xlfn.HSTACK(DimArray,DimValuesArray),""))*$A33/IF($H33=0,12,$H33),"Manual Allocation",AK33))</f>
        <v>0</v>
      </c>
      <c r="Z33" s="14" cm="1">
        <f t="array" ref="Z33">IF($F33="","",_xlfn.SWITCH($L33,"Equal allocation",ROUND($M33/12,2),"Weighted Allocation",$M33*_xll.BC.TURNOVER(Connection,$F33,,,Z$2,Z$3,IF(ApplyDimOnActuals="Yes",_xlfn.HSTACK(DimArray,DimValuesArray),""))*$A33/IF($H33=0,12,$H33),"Manual Allocation",AL33))</f>
        <v>0</v>
      </c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</row>
    <row r="34" spans="1:38" s="23" customFormat="1" x14ac:dyDescent="0.45">
      <c r="A34" s="18">
        <v>1</v>
      </c>
      <c r="B34" s="18" t="str">
        <v>Assets</v>
      </c>
      <c r="D34" s="18"/>
      <c r="E34" s="18"/>
      <c r="F34" s="13" t="str">
        <v>5630</v>
      </c>
      <c r="G34" s="13" t="str">
        <v>Purchase VAT 25 %</v>
      </c>
      <c r="H34" s="14">
        <v>65661.850000000006</v>
      </c>
      <c r="I34" s="34"/>
      <c r="J34" s="15" t="str" cm="1">
        <f t="array" ref="J34">IF($F34="","",_xll.BC.WRITEBACKBUDGET(Connection,$G$8,$G$9,$A$8:$A$11,$L$1,$F34,$O34:$Z34,$O$1:$Z$1,$K34,_xlfn.HSTACK(DimArray,DimValuesArray)))</f>
        <v>Pending</v>
      </c>
      <c r="K34" s="15"/>
      <c r="L34" s="15" t="str">
        <f t="shared" si="6"/>
        <v>Equal Allocation</v>
      </c>
      <c r="M34" s="14">
        <f t="shared" si="4"/>
        <v>65661.850000000006</v>
      </c>
      <c r="N34" s="14">
        <f t="shared" si="5"/>
        <v>65661.84</v>
      </c>
      <c r="O34" s="14" cm="1">
        <f t="array" ref="O34">IF($F34="","",_xlfn.SWITCH($L34,"Equal allocation",ROUND($M34/12,2),"Weighted Allocation",$M34*_xll.BC.TURNOVER(Connection,$F34,,,O$2,O$3,IF(ApplyDimOnActuals="Yes",_xlfn.HSTACK(DimArray,DimValuesArray),""))*$A34/IF($H34=0,12,$H34),"Manual Allocation",AA34))</f>
        <v>5471.82</v>
      </c>
      <c r="P34" s="14" cm="1">
        <f t="array" ref="P34">IF($F34="","",_xlfn.SWITCH($L34,"Equal allocation",ROUND($M34/12,2),"Weighted Allocation",$M34*_xll.BC.TURNOVER(Connection,$F34,,,P$2,P$3,IF(ApplyDimOnActuals="Yes",_xlfn.HSTACK(DimArray,DimValuesArray),""))*$A34/IF($H34=0,12,$H34),"Manual Allocation",AB34))</f>
        <v>5471.82</v>
      </c>
      <c r="Q34" s="14" cm="1">
        <f t="array" ref="Q34">IF($F34="","",_xlfn.SWITCH($L34,"Equal allocation",ROUND($M34/12,2),"Weighted Allocation",$M34*_xll.BC.TURNOVER(Connection,$F34,,,Q$2,Q$3,IF(ApplyDimOnActuals="Yes",_xlfn.HSTACK(DimArray,DimValuesArray),""))*$A34/IF($H34=0,12,$H34),"Manual Allocation",AC34))</f>
        <v>5471.82</v>
      </c>
      <c r="R34" s="14" cm="1">
        <f t="array" ref="R34">IF($F34="","",_xlfn.SWITCH($L34,"Equal allocation",ROUND($M34/12,2),"Weighted Allocation",$M34*_xll.BC.TURNOVER(Connection,$F34,,,R$2,R$3,IF(ApplyDimOnActuals="Yes",_xlfn.HSTACK(DimArray,DimValuesArray),""))*$A34/IF($H34=0,12,$H34),"Manual Allocation",AD34))</f>
        <v>5471.82</v>
      </c>
      <c r="S34" s="14" cm="1">
        <f t="array" ref="S34">IF($F34="","",_xlfn.SWITCH($L34,"Equal allocation",ROUND($M34/12,2),"Weighted Allocation",$M34*_xll.BC.TURNOVER(Connection,$F34,,,S$2,S$3,IF(ApplyDimOnActuals="Yes",_xlfn.HSTACK(DimArray,DimValuesArray),""))*$A34/IF($H34=0,12,$H34),"Manual Allocation",AE34))</f>
        <v>5471.82</v>
      </c>
      <c r="T34" s="14" cm="1">
        <f t="array" ref="T34">IF($F34="","",_xlfn.SWITCH($L34,"Equal allocation",ROUND($M34/12,2),"Weighted Allocation",$M34*_xll.BC.TURNOVER(Connection,$F34,,,T$2,T$3,IF(ApplyDimOnActuals="Yes",_xlfn.HSTACK(DimArray,DimValuesArray),""))*$A34/IF($H34=0,12,$H34),"Manual Allocation",AF34))</f>
        <v>5471.82</v>
      </c>
      <c r="U34" s="14" cm="1">
        <f t="array" ref="U34">IF($F34="","",_xlfn.SWITCH($L34,"Equal allocation",ROUND($M34/12,2),"Weighted Allocation",$M34*_xll.BC.TURNOVER(Connection,$F34,,,U$2,U$3,IF(ApplyDimOnActuals="Yes",_xlfn.HSTACK(DimArray,DimValuesArray),""))*$A34/IF($H34=0,12,$H34),"Manual Allocation",AG34))</f>
        <v>5471.82</v>
      </c>
      <c r="V34" s="14" cm="1">
        <f t="array" ref="V34">IF($F34="","",_xlfn.SWITCH($L34,"Equal allocation",ROUND($M34/12,2),"Weighted Allocation",$M34*_xll.BC.TURNOVER(Connection,$F34,,,V$2,V$3,IF(ApplyDimOnActuals="Yes",_xlfn.HSTACK(DimArray,DimValuesArray),""))*$A34/IF($H34=0,12,$H34),"Manual Allocation",AH34))</f>
        <v>5471.82</v>
      </c>
      <c r="W34" s="14" cm="1">
        <f t="array" ref="W34">IF($F34="","",_xlfn.SWITCH($L34,"Equal allocation",ROUND($M34/12,2),"Weighted Allocation",$M34*_xll.BC.TURNOVER(Connection,$F34,,,W$2,W$3,IF(ApplyDimOnActuals="Yes",_xlfn.HSTACK(DimArray,DimValuesArray),""))*$A34/IF($H34=0,12,$H34),"Manual Allocation",AI34))</f>
        <v>5471.82</v>
      </c>
      <c r="X34" s="14" cm="1">
        <f t="array" ref="X34">IF($F34="","",_xlfn.SWITCH($L34,"Equal allocation",ROUND($M34/12,2),"Weighted Allocation",$M34*_xll.BC.TURNOVER(Connection,$F34,,,X$2,X$3,IF(ApplyDimOnActuals="Yes",_xlfn.HSTACK(DimArray,DimValuesArray),""))*$A34/IF($H34=0,12,$H34),"Manual Allocation",AJ34))</f>
        <v>5471.82</v>
      </c>
      <c r="Y34" s="14" cm="1">
        <f t="array" ref="Y34">IF($F34="","",_xlfn.SWITCH($L34,"Equal allocation",ROUND($M34/12,2),"Weighted Allocation",$M34*_xll.BC.TURNOVER(Connection,$F34,,,Y$2,Y$3,IF(ApplyDimOnActuals="Yes",_xlfn.HSTACK(DimArray,DimValuesArray),""))*$A34/IF($H34=0,12,$H34),"Manual Allocation",AK34))</f>
        <v>5471.82</v>
      </c>
      <c r="Z34" s="14" cm="1">
        <f t="array" ref="Z34">IF($F34="","",_xlfn.SWITCH($L34,"Equal allocation",ROUND($M34/12,2),"Weighted Allocation",$M34*_xll.BC.TURNOVER(Connection,$F34,,,Z$2,Z$3,IF(ApplyDimOnActuals="Yes",_xlfn.HSTACK(DimArray,DimValuesArray),""))*$A34/IF($H34=0,12,$H34),"Manual Allocation",AL34))</f>
        <v>5471.82</v>
      </c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</row>
    <row r="35" spans="1:38" s="23" customFormat="1" x14ac:dyDescent="0.45">
      <c r="A35" s="18">
        <v>1</v>
      </c>
      <c r="B35" s="18" t="str">
        <v>Assets</v>
      </c>
      <c r="D35" s="18"/>
      <c r="E35" s="18"/>
      <c r="F35" s="13" t="str">
        <v>5631</v>
      </c>
      <c r="G35" s="13" t="str">
        <v>Purchase VAT 10 %</v>
      </c>
      <c r="H35" s="14">
        <v>0</v>
      </c>
      <c r="I35" s="34"/>
      <c r="J35" s="15" t="str" cm="1">
        <f t="array" ref="J35">IF($F35="","",_xll.BC.WRITEBACKBUDGET(Connection,$G$8,$G$9,$A$8:$A$11,$L$1,$F35,$O35:$Z35,$O$1:$Z$1,$K35,_xlfn.HSTACK(DimArray,DimValuesArray)))</f>
        <v>Pending</v>
      </c>
      <c r="K35" s="15"/>
      <c r="L35" s="15" t="str">
        <f t="shared" si="6"/>
        <v>Equal Allocation</v>
      </c>
      <c r="M35" s="14">
        <f t="shared" si="4"/>
        <v>0</v>
      </c>
      <c r="N35" s="14">
        <f t="shared" si="5"/>
        <v>0</v>
      </c>
      <c r="O35" s="14" cm="1">
        <f t="array" ref="O35">IF($F35="","",_xlfn.SWITCH($L35,"Equal allocation",ROUND($M35/12,2),"Weighted Allocation",$M35*_xll.BC.TURNOVER(Connection,$F35,,,O$2,O$3,IF(ApplyDimOnActuals="Yes",_xlfn.HSTACK(DimArray,DimValuesArray),""))*$A35/IF($H35=0,12,$H35),"Manual Allocation",AA35))</f>
        <v>0</v>
      </c>
      <c r="P35" s="14" cm="1">
        <f t="array" ref="P35">IF($F35="","",_xlfn.SWITCH($L35,"Equal allocation",ROUND($M35/12,2),"Weighted Allocation",$M35*_xll.BC.TURNOVER(Connection,$F35,,,P$2,P$3,IF(ApplyDimOnActuals="Yes",_xlfn.HSTACK(DimArray,DimValuesArray),""))*$A35/IF($H35=0,12,$H35),"Manual Allocation",AB35))</f>
        <v>0</v>
      </c>
      <c r="Q35" s="14" cm="1">
        <f t="array" ref="Q35">IF($F35="","",_xlfn.SWITCH($L35,"Equal allocation",ROUND($M35/12,2),"Weighted Allocation",$M35*_xll.BC.TURNOVER(Connection,$F35,,,Q$2,Q$3,IF(ApplyDimOnActuals="Yes",_xlfn.HSTACK(DimArray,DimValuesArray),""))*$A35/IF($H35=0,12,$H35),"Manual Allocation",AC35))</f>
        <v>0</v>
      </c>
      <c r="R35" s="14" cm="1">
        <f t="array" ref="R35">IF($F35="","",_xlfn.SWITCH($L35,"Equal allocation",ROUND($M35/12,2),"Weighted Allocation",$M35*_xll.BC.TURNOVER(Connection,$F35,,,R$2,R$3,IF(ApplyDimOnActuals="Yes",_xlfn.HSTACK(DimArray,DimValuesArray),""))*$A35/IF($H35=0,12,$H35),"Manual Allocation",AD35))</f>
        <v>0</v>
      </c>
      <c r="S35" s="14" cm="1">
        <f t="array" ref="S35">IF($F35="","",_xlfn.SWITCH($L35,"Equal allocation",ROUND($M35/12,2),"Weighted Allocation",$M35*_xll.BC.TURNOVER(Connection,$F35,,,S$2,S$3,IF(ApplyDimOnActuals="Yes",_xlfn.HSTACK(DimArray,DimValuesArray),""))*$A35/IF($H35=0,12,$H35),"Manual Allocation",AE35))</f>
        <v>0</v>
      </c>
      <c r="T35" s="14" cm="1">
        <f t="array" ref="T35">IF($F35="","",_xlfn.SWITCH($L35,"Equal allocation",ROUND($M35/12,2),"Weighted Allocation",$M35*_xll.BC.TURNOVER(Connection,$F35,,,T$2,T$3,IF(ApplyDimOnActuals="Yes",_xlfn.HSTACK(DimArray,DimValuesArray),""))*$A35/IF($H35=0,12,$H35),"Manual Allocation",AF35))</f>
        <v>0</v>
      </c>
      <c r="U35" s="14" cm="1">
        <f t="array" ref="U35">IF($F35="","",_xlfn.SWITCH($L35,"Equal allocation",ROUND($M35/12,2),"Weighted Allocation",$M35*_xll.BC.TURNOVER(Connection,$F35,,,U$2,U$3,IF(ApplyDimOnActuals="Yes",_xlfn.HSTACK(DimArray,DimValuesArray),""))*$A35/IF($H35=0,12,$H35),"Manual Allocation",AG35))</f>
        <v>0</v>
      </c>
      <c r="V35" s="14" cm="1">
        <f t="array" ref="V35">IF($F35="","",_xlfn.SWITCH($L35,"Equal allocation",ROUND($M35/12,2),"Weighted Allocation",$M35*_xll.BC.TURNOVER(Connection,$F35,,,V$2,V$3,IF(ApplyDimOnActuals="Yes",_xlfn.HSTACK(DimArray,DimValuesArray),""))*$A35/IF($H35=0,12,$H35),"Manual Allocation",AH35))</f>
        <v>0</v>
      </c>
      <c r="W35" s="14" cm="1">
        <f t="array" ref="W35">IF($F35="","",_xlfn.SWITCH($L35,"Equal allocation",ROUND($M35/12,2),"Weighted Allocation",$M35*_xll.BC.TURNOVER(Connection,$F35,,,W$2,W$3,IF(ApplyDimOnActuals="Yes",_xlfn.HSTACK(DimArray,DimValuesArray),""))*$A35/IF($H35=0,12,$H35),"Manual Allocation",AI35))</f>
        <v>0</v>
      </c>
      <c r="X35" s="14" cm="1">
        <f t="array" ref="X35">IF($F35="","",_xlfn.SWITCH($L35,"Equal allocation",ROUND($M35/12,2),"Weighted Allocation",$M35*_xll.BC.TURNOVER(Connection,$F35,,,X$2,X$3,IF(ApplyDimOnActuals="Yes",_xlfn.HSTACK(DimArray,DimValuesArray),""))*$A35/IF($H35=0,12,$H35),"Manual Allocation",AJ35))</f>
        <v>0</v>
      </c>
      <c r="Y35" s="14" cm="1">
        <f t="array" ref="Y35">IF($F35="","",_xlfn.SWITCH($L35,"Equal allocation",ROUND($M35/12,2),"Weighted Allocation",$M35*_xll.BC.TURNOVER(Connection,$F35,,,Y$2,Y$3,IF(ApplyDimOnActuals="Yes",_xlfn.HSTACK(DimArray,DimValuesArray),""))*$A35/IF($H35=0,12,$H35),"Manual Allocation",AK35))</f>
        <v>0</v>
      </c>
      <c r="Z35" s="14" cm="1">
        <f t="array" ref="Z35">IF($F35="","",_xlfn.SWITCH($L35,"Equal allocation",ROUND($M35/12,2),"Weighted Allocation",$M35*_xll.BC.TURNOVER(Connection,$F35,,,Z$2,Z$3,IF(ApplyDimOnActuals="Yes",_xlfn.HSTACK(DimArray,DimValuesArray),""))*$A35/IF($H35=0,12,$H35),"Manual Allocation",AL35))</f>
        <v>0</v>
      </c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</row>
    <row r="36" spans="1:38" s="23" customFormat="1" x14ac:dyDescent="0.45">
      <c r="A36" s="18">
        <v>1</v>
      </c>
      <c r="B36" s="18" t="str">
        <v>Assets</v>
      </c>
      <c r="D36" s="18"/>
      <c r="E36" s="18"/>
      <c r="F36" s="13" t="str">
        <v>2110</v>
      </c>
      <c r="G36" s="13" t="str">
        <v>Resale Items</v>
      </c>
      <c r="H36" s="14">
        <v>21929.200000000001</v>
      </c>
      <c r="I36" s="34"/>
      <c r="J36" s="15" t="str" cm="1">
        <f t="array" ref="J36">IF($F36="","",_xll.BC.WRITEBACKBUDGET(Connection,$G$8,$G$9,$A$8:$A$11,$L$1,$F36,$O36:$Z36,$O$1:$Z$1,$K36,_xlfn.HSTACK(DimArray,DimValuesArray)))</f>
        <v>Pending</v>
      </c>
      <c r="K36" s="15"/>
      <c r="L36" s="15" t="str">
        <f t="shared" si="6"/>
        <v>Equal Allocation</v>
      </c>
      <c r="M36" s="14">
        <f t="shared" si="4"/>
        <v>21929.200000000001</v>
      </c>
      <c r="N36" s="14">
        <f t="shared" si="5"/>
        <v>21929.16</v>
      </c>
      <c r="O36" s="14" cm="1">
        <f t="array" ref="O36">IF($F36="","",_xlfn.SWITCH($L36,"Equal allocation",ROUND($M36/12,2),"Weighted Allocation",$M36*_xll.BC.TURNOVER(Connection,$F36,,,O$2,O$3,IF(ApplyDimOnActuals="Yes",_xlfn.HSTACK(DimArray,DimValuesArray),""))*$A36/IF($H36=0,12,$H36),"Manual Allocation",AA36))</f>
        <v>1827.43</v>
      </c>
      <c r="P36" s="14" cm="1">
        <f t="array" ref="P36">IF($F36="","",_xlfn.SWITCH($L36,"Equal allocation",ROUND($M36/12,2),"Weighted Allocation",$M36*_xll.BC.TURNOVER(Connection,$F36,,,P$2,P$3,IF(ApplyDimOnActuals="Yes",_xlfn.HSTACK(DimArray,DimValuesArray),""))*$A36/IF($H36=0,12,$H36),"Manual Allocation",AB36))</f>
        <v>1827.43</v>
      </c>
      <c r="Q36" s="14" cm="1">
        <f t="array" ref="Q36">IF($F36="","",_xlfn.SWITCH($L36,"Equal allocation",ROUND($M36/12,2),"Weighted Allocation",$M36*_xll.BC.TURNOVER(Connection,$F36,,,Q$2,Q$3,IF(ApplyDimOnActuals="Yes",_xlfn.HSTACK(DimArray,DimValuesArray),""))*$A36/IF($H36=0,12,$H36),"Manual Allocation",AC36))</f>
        <v>1827.43</v>
      </c>
      <c r="R36" s="14" cm="1">
        <f t="array" ref="R36">IF($F36="","",_xlfn.SWITCH($L36,"Equal allocation",ROUND($M36/12,2),"Weighted Allocation",$M36*_xll.BC.TURNOVER(Connection,$F36,,,R$2,R$3,IF(ApplyDimOnActuals="Yes",_xlfn.HSTACK(DimArray,DimValuesArray),""))*$A36/IF($H36=0,12,$H36),"Manual Allocation",AD36))</f>
        <v>1827.43</v>
      </c>
      <c r="S36" s="14" cm="1">
        <f t="array" ref="S36">IF($F36="","",_xlfn.SWITCH($L36,"Equal allocation",ROUND($M36/12,2),"Weighted Allocation",$M36*_xll.BC.TURNOVER(Connection,$F36,,,S$2,S$3,IF(ApplyDimOnActuals="Yes",_xlfn.HSTACK(DimArray,DimValuesArray),""))*$A36/IF($H36=0,12,$H36),"Manual Allocation",AE36))</f>
        <v>1827.43</v>
      </c>
      <c r="T36" s="14" cm="1">
        <f t="array" ref="T36">IF($F36="","",_xlfn.SWITCH($L36,"Equal allocation",ROUND($M36/12,2),"Weighted Allocation",$M36*_xll.BC.TURNOVER(Connection,$F36,,,T$2,T$3,IF(ApplyDimOnActuals="Yes",_xlfn.HSTACK(DimArray,DimValuesArray),""))*$A36/IF($H36=0,12,$H36),"Manual Allocation",AF36))</f>
        <v>1827.43</v>
      </c>
      <c r="U36" s="14" cm="1">
        <f t="array" ref="U36">IF($F36="","",_xlfn.SWITCH($L36,"Equal allocation",ROUND($M36/12,2),"Weighted Allocation",$M36*_xll.BC.TURNOVER(Connection,$F36,,,U$2,U$3,IF(ApplyDimOnActuals="Yes",_xlfn.HSTACK(DimArray,DimValuesArray),""))*$A36/IF($H36=0,12,$H36),"Manual Allocation",AG36))</f>
        <v>1827.43</v>
      </c>
      <c r="V36" s="14" cm="1">
        <f t="array" ref="V36">IF($F36="","",_xlfn.SWITCH($L36,"Equal allocation",ROUND($M36/12,2),"Weighted Allocation",$M36*_xll.BC.TURNOVER(Connection,$F36,,,V$2,V$3,IF(ApplyDimOnActuals="Yes",_xlfn.HSTACK(DimArray,DimValuesArray),""))*$A36/IF($H36=0,12,$H36),"Manual Allocation",AH36))</f>
        <v>1827.43</v>
      </c>
      <c r="W36" s="14" cm="1">
        <f t="array" ref="W36">IF($F36="","",_xlfn.SWITCH($L36,"Equal allocation",ROUND($M36/12,2),"Weighted Allocation",$M36*_xll.BC.TURNOVER(Connection,$F36,,,W$2,W$3,IF(ApplyDimOnActuals="Yes",_xlfn.HSTACK(DimArray,DimValuesArray),""))*$A36/IF($H36=0,12,$H36),"Manual Allocation",AI36))</f>
        <v>1827.43</v>
      </c>
      <c r="X36" s="14" cm="1">
        <f t="array" ref="X36">IF($F36="","",_xlfn.SWITCH($L36,"Equal allocation",ROUND($M36/12,2),"Weighted Allocation",$M36*_xll.BC.TURNOVER(Connection,$F36,,,X$2,X$3,IF(ApplyDimOnActuals="Yes",_xlfn.HSTACK(DimArray,DimValuesArray),""))*$A36/IF($H36=0,12,$H36),"Manual Allocation",AJ36))</f>
        <v>1827.43</v>
      </c>
      <c r="Y36" s="14" cm="1">
        <f t="array" ref="Y36">IF($F36="","",_xlfn.SWITCH($L36,"Equal allocation",ROUND($M36/12,2),"Weighted Allocation",$M36*_xll.BC.TURNOVER(Connection,$F36,,,Y$2,Y$3,IF(ApplyDimOnActuals="Yes",_xlfn.HSTACK(DimArray,DimValuesArray),""))*$A36/IF($H36=0,12,$H36),"Manual Allocation",AK36))</f>
        <v>1827.43</v>
      </c>
      <c r="Z36" s="14" cm="1">
        <f t="array" ref="Z36">IF($F36="","",_xlfn.SWITCH($L36,"Equal allocation",ROUND($M36/12,2),"Weighted Allocation",$M36*_xll.BC.TURNOVER(Connection,$F36,,,Z$2,Z$3,IF(ApplyDimOnActuals="Yes",_xlfn.HSTACK(DimArray,DimValuesArray),""))*$A36/IF($H36=0,12,$H36),"Manual Allocation",AL36))</f>
        <v>1827.43</v>
      </c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</row>
    <row r="37" spans="1:38" s="23" customFormat="1" x14ac:dyDescent="0.45">
      <c r="A37" s="18">
        <v>1</v>
      </c>
      <c r="B37" s="18" t="str">
        <v>Assets</v>
      </c>
      <c r="D37" s="18"/>
      <c r="E37" s="18"/>
      <c r="F37" s="13" t="str">
        <v>2111</v>
      </c>
      <c r="G37" s="13" t="str">
        <v>Resale Items (Interim)</v>
      </c>
      <c r="H37" s="14">
        <v>0</v>
      </c>
      <c r="I37" s="34"/>
      <c r="J37" s="15" t="str" cm="1">
        <f t="array" ref="J37">IF($F37="","",_xll.BC.WRITEBACKBUDGET(Connection,$G$8,$G$9,$A$8:$A$11,$L$1,$F37,$O37:$Z37,$O$1:$Z$1,$K37,_xlfn.HSTACK(DimArray,DimValuesArray)))</f>
        <v>Pending</v>
      </c>
      <c r="K37" s="15"/>
      <c r="L37" s="15" t="str">
        <f t="shared" si="6"/>
        <v>Equal Allocation</v>
      </c>
      <c r="M37" s="14">
        <f t="shared" si="4"/>
        <v>0</v>
      </c>
      <c r="N37" s="14">
        <f t="shared" si="5"/>
        <v>0</v>
      </c>
      <c r="O37" s="14" cm="1">
        <f t="array" ref="O37">IF($F37="","",_xlfn.SWITCH($L37,"Equal allocation",ROUND($M37/12,2),"Weighted Allocation",$M37*_xll.BC.TURNOVER(Connection,$F37,,,O$2,O$3,IF(ApplyDimOnActuals="Yes",_xlfn.HSTACK(DimArray,DimValuesArray),""))*$A37/IF($H37=0,12,$H37),"Manual Allocation",AA37))</f>
        <v>0</v>
      </c>
      <c r="P37" s="14" cm="1">
        <f t="array" ref="P37">IF($F37="","",_xlfn.SWITCH($L37,"Equal allocation",ROUND($M37/12,2),"Weighted Allocation",$M37*_xll.BC.TURNOVER(Connection,$F37,,,P$2,P$3,IF(ApplyDimOnActuals="Yes",_xlfn.HSTACK(DimArray,DimValuesArray),""))*$A37/IF($H37=0,12,$H37),"Manual Allocation",AB37))</f>
        <v>0</v>
      </c>
      <c r="Q37" s="14" cm="1">
        <f t="array" ref="Q37">IF($F37="","",_xlfn.SWITCH($L37,"Equal allocation",ROUND($M37/12,2),"Weighted Allocation",$M37*_xll.BC.TURNOVER(Connection,$F37,,,Q$2,Q$3,IF(ApplyDimOnActuals="Yes",_xlfn.HSTACK(DimArray,DimValuesArray),""))*$A37/IF($H37=0,12,$H37),"Manual Allocation",AC37))</f>
        <v>0</v>
      </c>
      <c r="R37" s="14" cm="1">
        <f t="array" ref="R37">IF($F37="","",_xlfn.SWITCH($L37,"Equal allocation",ROUND($M37/12,2),"Weighted Allocation",$M37*_xll.BC.TURNOVER(Connection,$F37,,,R$2,R$3,IF(ApplyDimOnActuals="Yes",_xlfn.HSTACK(DimArray,DimValuesArray),""))*$A37/IF($H37=0,12,$H37),"Manual Allocation",AD37))</f>
        <v>0</v>
      </c>
      <c r="S37" s="14" cm="1">
        <f t="array" ref="S37">IF($F37="","",_xlfn.SWITCH($L37,"Equal allocation",ROUND($M37/12,2),"Weighted Allocation",$M37*_xll.BC.TURNOVER(Connection,$F37,,,S$2,S$3,IF(ApplyDimOnActuals="Yes",_xlfn.HSTACK(DimArray,DimValuesArray),""))*$A37/IF($H37=0,12,$H37),"Manual Allocation",AE37))</f>
        <v>0</v>
      </c>
      <c r="T37" s="14" cm="1">
        <f t="array" ref="T37">IF($F37="","",_xlfn.SWITCH($L37,"Equal allocation",ROUND($M37/12,2),"Weighted Allocation",$M37*_xll.BC.TURNOVER(Connection,$F37,,,T$2,T$3,IF(ApplyDimOnActuals="Yes",_xlfn.HSTACK(DimArray,DimValuesArray),""))*$A37/IF($H37=0,12,$H37),"Manual Allocation",AF37))</f>
        <v>0</v>
      </c>
      <c r="U37" s="14" cm="1">
        <f t="array" ref="U37">IF($F37="","",_xlfn.SWITCH($L37,"Equal allocation",ROUND($M37/12,2),"Weighted Allocation",$M37*_xll.BC.TURNOVER(Connection,$F37,,,U$2,U$3,IF(ApplyDimOnActuals="Yes",_xlfn.HSTACK(DimArray,DimValuesArray),""))*$A37/IF($H37=0,12,$H37),"Manual Allocation",AG37))</f>
        <v>0</v>
      </c>
      <c r="V37" s="14" cm="1">
        <f t="array" ref="V37">IF($F37="","",_xlfn.SWITCH($L37,"Equal allocation",ROUND($M37/12,2),"Weighted Allocation",$M37*_xll.BC.TURNOVER(Connection,$F37,,,V$2,V$3,IF(ApplyDimOnActuals="Yes",_xlfn.HSTACK(DimArray,DimValuesArray),""))*$A37/IF($H37=0,12,$H37),"Manual Allocation",AH37))</f>
        <v>0</v>
      </c>
      <c r="W37" s="14" cm="1">
        <f t="array" ref="W37">IF($F37="","",_xlfn.SWITCH($L37,"Equal allocation",ROUND($M37/12,2),"Weighted Allocation",$M37*_xll.BC.TURNOVER(Connection,$F37,,,W$2,W$3,IF(ApplyDimOnActuals="Yes",_xlfn.HSTACK(DimArray,DimValuesArray),""))*$A37/IF($H37=0,12,$H37),"Manual Allocation",AI37))</f>
        <v>0</v>
      </c>
      <c r="X37" s="14" cm="1">
        <f t="array" ref="X37">IF($F37="","",_xlfn.SWITCH($L37,"Equal allocation",ROUND($M37/12,2),"Weighted Allocation",$M37*_xll.BC.TURNOVER(Connection,$F37,,,X$2,X$3,IF(ApplyDimOnActuals="Yes",_xlfn.HSTACK(DimArray,DimValuesArray),""))*$A37/IF($H37=0,12,$H37),"Manual Allocation",AJ37))</f>
        <v>0</v>
      </c>
      <c r="Y37" s="14" cm="1">
        <f t="array" ref="Y37">IF($F37="","",_xlfn.SWITCH($L37,"Equal allocation",ROUND($M37/12,2),"Weighted Allocation",$M37*_xll.BC.TURNOVER(Connection,$F37,,,Y$2,Y$3,IF(ApplyDimOnActuals="Yes",_xlfn.HSTACK(DimArray,DimValuesArray),""))*$A37/IF($H37=0,12,$H37),"Manual Allocation",AK37))</f>
        <v>0</v>
      </c>
      <c r="Z37" s="14" cm="1">
        <f t="array" ref="Z37">IF($F37="","",_xlfn.SWITCH($L37,"Equal allocation",ROUND($M37/12,2),"Weighted Allocation",$M37*_xll.BC.TURNOVER(Connection,$F37,,,Z$2,Z$3,IF(ApplyDimOnActuals="Yes",_xlfn.HSTACK(DimArray,DimValuesArray),""))*$A37/IF($H37=0,12,$H37),"Manual Allocation",AL37))</f>
        <v>0</v>
      </c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</row>
    <row r="38" spans="1:38" s="23" customFormat="1" x14ac:dyDescent="0.45">
      <c r="A38" s="18">
        <v>1</v>
      </c>
      <c r="B38" s="18" t="str">
        <v>Assets</v>
      </c>
      <c r="D38" s="18"/>
      <c r="E38" s="18"/>
      <c r="F38" s="13" t="str">
        <v>2112</v>
      </c>
      <c r="G38" s="13" t="str">
        <v>Cost of Resale Sold (Interim)</v>
      </c>
      <c r="H38" s="14">
        <v>0</v>
      </c>
      <c r="I38" s="34"/>
      <c r="J38" s="15" t="str" cm="1">
        <f t="array" ref="J38">IF($F38="","",_xll.BC.WRITEBACKBUDGET(Connection,$G$8,$G$9,$A$8:$A$11,$L$1,$F38,$O38:$Z38,$O$1:$Z$1,$K38,_xlfn.HSTACK(DimArray,DimValuesArray)))</f>
        <v>Pending</v>
      </c>
      <c r="K38" s="15"/>
      <c r="L38" s="15" t="str">
        <f t="shared" si="6"/>
        <v>Equal Allocation</v>
      </c>
      <c r="M38" s="14">
        <f t="shared" si="4"/>
        <v>0</v>
      </c>
      <c r="N38" s="14">
        <f t="shared" si="5"/>
        <v>0</v>
      </c>
      <c r="O38" s="14" cm="1">
        <f t="array" ref="O38">IF($F38="","",_xlfn.SWITCH($L38,"Equal allocation",ROUND($M38/12,2),"Weighted Allocation",$M38*_xll.BC.TURNOVER(Connection,$F38,,,O$2,O$3,IF(ApplyDimOnActuals="Yes",_xlfn.HSTACK(DimArray,DimValuesArray),""))*$A38/IF($H38=0,12,$H38),"Manual Allocation",AA38))</f>
        <v>0</v>
      </c>
      <c r="P38" s="14" cm="1">
        <f t="array" ref="P38">IF($F38="","",_xlfn.SWITCH($L38,"Equal allocation",ROUND($M38/12,2),"Weighted Allocation",$M38*_xll.BC.TURNOVER(Connection,$F38,,,P$2,P$3,IF(ApplyDimOnActuals="Yes",_xlfn.HSTACK(DimArray,DimValuesArray),""))*$A38/IF($H38=0,12,$H38),"Manual Allocation",AB38))</f>
        <v>0</v>
      </c>
      <c r="Q38" s="14" cm="1">
        <f t="array" ref="Q38">IF($F38="","",_xlfn.SWITCH($L38,"Equal allocation",ROUND($M38/12,2),"Weighted Allocation",$M38*_xll.BC.TURNOVER(Connection,$F38,,,Q$2,Q$3,IF(ApplyDimOnActuals="Yes",_xlfn.HSTACK(DimArray,DimValuesArray),""))*$A38/IF($H38=0,12,$H38),"Manual Allocation",AC38))</f>
        <v>0</v>
      </c>
      <c r="R38" s="14" cm="1">
        <f t="array" ref="R38">IF($F38="","",_xlfn.SWITCH($L38,"Equal allocation",ROUND($M38/12,2),"Weighted Allocation",$M38*_xll.BC.TURNOVER(Connection,$F38,,,R$2,R$3,IF(ApplyDimOnActuals="Yes",_xlfn.HSTACK(DimArray,DimValuesArray),""))*$A38/IF($H38=0,12,$H38),"Manual Allocation",AD38))</f>
        <v>0</v>
      </c>
      <c r="S38" s="14" cm="1">
        <f t="array" ref="S38">IF($F38="","",_xlfn.SWITCH($L38,"Equal allocation",ROUND($M38/12,2),"Weighted Allocation",$M38*_xll.BC.TURNOVER(Connection,$F38,,,S$2,S$3,IF(ApplyDimOnActuals="Yes",_xlfn.HSTACK(DimArray,DimValuesArray),""))*$A38/IF($H38=0,12,$H38),"Manual Allocation",AE38))</f>
        <v>0</v>
      </c>
      <c r="T38" s="14" cm="1">
        <f t="array" ref="T38">IF($F38="","",_xlfn.SWITCH($L38,"Equal allocation",ROUND($M38/12,2),"Weighted Allocation",$M38*_xll.BC.TURNOVER(Connection,$F38,,,T$2,T$3,IF(ApplyDimOnActuals="Yes",_xlfn.HSTACK(DimArray,DimValuesArray),""))*$A38/IF($H38=0,12,$H38),"Manual Allocation",AF38))</f>
        <v>0</v>
      </c>
      <c r="U38" s="14" cm="1">
        <f t="array" ref="U38">IF($F38="","",_xlfn.SWITCH($L38,"Equal allocation",ROUND($M38/12,2),"Weighted Allocation",$M38*_xll.BC.TURNOVER(Connection,$F38,,,U$2,U$3,IF(ApplyDimOnActuals="Yes",_xlfn.HSTACK(DimArray,DimValuesArray),""))*$A38/IF($H38=0,12,$H38),"Manual Allocation",AG38))</f>
        <v>0</v>
      </c>
      <c r="V38" s="14" cm="1">
        <f t="array" ref="V38">IF($F38="","",_xlfn.SWITCH($L38,"Equal allocation",ROUND($M38/12,2),"Weighted Allocation",$M38*_xll.BC.TURNOVER(Connection,$F38,,,V$2,V$3,IF(ApplyDimOnActuals="Yes",_xlfn.HSTACK(DimArray,DimValuesArray),""))*$A38/IF($H38=0,12,$H38),"Manual Allocation",AH38))</f>
        <v>0</v>
      </c>
      <c r="W38" s="14" cm="1">
        <f t="array" ref="W38">IF($F38="","",_xlfn.SWITCH($L38,"Equal allocation",ROUND($M38/12,2),"Weighted Allocation",$M38*_xll.BC.TURNOVER(Connection,$F38,,,W$2,W$3,IF(ApplyDimOnActuals="Yes",_xlfn.HSTACK(DimArray,DimValuesArray),""))*$A38/IF($H38=0,12,$H38),"Manual Allocation",AI38))</f>
        <v>0</v>
      </c>
      <c r="X38" s="14" cm="1">
        <f t="array" ref="X38">IF($F38="","",_xlfn.SWITCH($L38,"Equal allocation",ROUND($M38/12,2),"Weighted Allocation",$M38*_xll.BC.TURNOVER(Connection,$F38,,,X$2,X$3,IF(ApplyDimOnActuals="Yes",_xlfn.HSTACK(DimArray,DimValuesArray),""))*$A38/IF($H38=0,12,$H38),"Manual Allocation",AJ38))</f>
        <v>0</v>
      </c>
      <c r="Y38" s="14" cm="1">
        <f t="array" ref="Y38">IF($F38="","",_xlfn.SWITCH($L38,"Equal allocation",ROUND($M38/12,2),"Weighted Allocation",$M38*_xll.BC.TURNOVER(Connection,$F38,,,Y$2,Y$3,IF(ApplyDimOnActuals="Yes",_xlfn.HSTACK(DimArray,DimValuesArray),""))*$A38/IF($H38=0,12,$H38),"Manual Allocation",AK38))</f>
        <v>0</v>
      </c>
      <c r="Z38" s="14" cm="1">
        <f t="array" ref="Z38">IF($F38="","",_xlfn.SWITCH($L38,"Equal allocation",ROUND($M38/12,2),"Weighted Allocation",$M38*_xll.BC.TURNOVER(Connection,$F38,,,Z$2,Z$3,IF(ApplyDimOnActuals="Yes",_xlfn.HSTACK(DimArray,DimValuesArray),""))*$A38/IF($H38=0,12,$H38),"Manual Allocation",AL38))</f>
        <v>0</v>
      </c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</row>
    <row r="39" spans="1:38" s="23" customFormat="1" x14ac:dyDescent="0.45">
      <c r="A39" s="18">
        <v>1</v>
      </c>
      <c r="B39" s="18" t="str">
        <v>Assets</v>
      </c>
      <c r="D39" s="18"/>
      <c r="E39" s="18"/>
      <c r="F39" s="13" t="str">
        <v>2120</v>
      </c>
      <c r="G39" s="13" t="str">
        <v>Finished Goods</v>
      </c>
      <c r="H39" s="14">
        <v>0</v>
      </c>
      <c r="I39" s="34"/>
      <c r="J39" s="15" t="str" cm="1">
        <f t="array" ref="J39">IF($F39="","",_xll.BC.WRITEBACKBUDGET(Connection,$G$8,$G$9,$A$8:$A$11,$L$1,$F39,$O39:$Z39,$O$1:$Z$1,$K39,_xlfn.HSTACK(DimArray,DimValuesArray)))</f>
        <v>Pending</v>
      </c>
      <c r="K39" s="15"/>
      <c r="L39" s="15" t="str">
        <f t="shared" si="6"/>
        <v>Equal Allocation</v>
      </c>
      <c r="M39" s="14">
        <f t="shared" si="4"/>
        <v>0</v>
      </c>
      <c r="N39" s="14">
        <f t="shared" si="5"/>
        <v>0</v>
      </c>
      <c r="O39" s="14" cm="1">
        <f t="array" ref="O39">IF($F39="","",_xlfn.SWITCH($L39,"Equal allocation",ROUND($M39/12,2),"Weighted Allocation",$M39*_xll.BC.TURNOVER(Connection,$F39,,,O$2,O$3,IF(ApplyDimOnActuals="Yes",_xlfn.HSTACK(DimArray,DimValuesArray),""))*$A39/IF($H39=0,12,$H39),"Manual Allocation",AA39))</f>
        <v>0</v>
      </c>
      <c r="P39" s="14" cm="1">
        <f t="array" ref="P39">IF($F39="","",_xlfn.SWITCH($L39,"Equal allocation",ROUND($M39/12,2),"Weighted Allocation",$M39*_xll.BC.TURNOVER(Connection,$F39,,,P$2,P$3,IF(ApplyDimOnActuals="Yes",_xlfn.HSTACK(DimArray,DimValuesArray),""))*$A39/IF($H39=0,12,$H39),"Manual Allocation",AB39))</f>
        <v>0</v>
      </c>
      <c r="Q39" s="14" cm="1">
        <f t="array" ref="Q39">IF($F39="","",_xlfn.SWITCH($L39,"Equal allocation",ROUND($M39/12,2),"Weighted Allocation",$M39*_xll.BC.TURNOVER(Connection,$F39,,,Q$2,Q$3,IF(ApplyDimOnActuals="Yes",_xlfn.HSTACK(DimArray,DimValuesArray),""))*$A39/IF($H39=0,12,$H39),"Manual Allocation",AC39))</f>
        <v>0</v>
      </c>
      <c r="R39" s="14" cm="1">
        <f t="array" ref="R39">IF($F39="","",_xlfn.SWITCH($L39,"Equal allocation",ROUND($M39/12,2),"Weighted Allocation",$M39*_xll.BC.TURNOVER(Connection,$F39,,,R$2,R$3,IF(ApplyDimOnActuals="Yes",_xlfn.HSTACK(DimArray,DimValuesArray),""))*$A39/IF($H39=0,12,$H39),"Manual Allocation",AD39))</f>
        <v>0</v>
      </c>
      <c r="S39" s="14" cm="1">
        <f t="array" ref="S39">IF($F39="","",_xlfn.SWITCH($L39,"Equal allocation",ROUND($M39/12,2),"Weighted Allocation",$M39*_xll.BC.TURNOVER(Connection,$F39,,,S$2,S$3,IF(ApplyDimOnActuals="Yes",_xlfn.HSTACK(DimArray,DimValuesArray),""))*$A39/IF($H39=0,12,$H39),"Manual Allocation",AE39))</f>
        <v>0</v>
      </c>
      <c r="T39" s="14" cm="1">
        <f t="array" ref="T39">IF($F39="","",_xlfn.SWITCH($L39,"Equal allocation",ROUND($M39/12,2),"Weighted Allocation",$M39*_xll.BC.TURNOVER(Connection,$F39,,,T$2,T$3,IF(ApplyDimOnActuals="Yes",_xlfn.HSTACK(DimArray,DimValuesArray),""))*$A39/IF($H39=0,12,$H39),"Manual Allocation",AF39))</f>
        <v>0</v>
      </c>
      <c r="U39" s="14" cm="1">
        <f t="array" ref="U39">IF($F39="","",_xlfn.SWITCH($L39,"Equal allocation",ROUND($M39/12,2),"Weighted Allocation",$M39*_xll.BC.TURNOVER(Connection,$F39,,,U$2,U$3,IF(ApplyDimOnActuals="Yes",_xlfn.HSTACK(DimArray,DimValuesArray),""))*$A39/IF($H39=0,12,$H39),"Manual Allocation",AG39))</f>
        <v>0</v>
      </c>
      <c r="V39" s="14" cm="1">
        <f t="array" ref="V39">IF($F39="","",_xlfn.SWITCH($L39,"Equal allocation",ROUND($M39/12,2),"Weighted Allocation",$M39*_xll.BC.TURNOVER(Connection,$F39,,,V$2,V$3,IF(ApplyDimOnActuals="Yes",_xlfn.HSTACK(DimArray,DimValuesArray),""))*$A39/IF($H39=0,12,$H39),"Manual Allocation",AH39))</f>
        <v>0</v>
      </c>
      <c r="W39" s="14" cm="1">
        <f t="array" ref="W39">IF($F39="","",_xlfn.SWITCH($L39,"Equal allocation",ROUND($M39/12,2),"Weighted Allocation",$M39*_xll.BC.TURNOVER(Connection,$F39,,,W$2,W$3,IF(ApplyDimOnActuals="Yes",_xlfn.HSTACK(DimArray,DimValuesArray),""))*$A39/IF($H39=0,12,$H39),"Manual Allocation",AI39))</f>
        <v>0</v>
      </c>
      <c r="X39" s="14" cm="1">
        <f t="array" ref="X39">IF($F39="","",_xlfn.SWITCH($L39,"Equal allocation",ROUND($M39/12,2),"Weighted Allocation",$M39*_xll.BC.TURNOVER(Connection,$F39,,,X$2,X$3,IF(ApplyDimOnActuals="Yes",_xlfn.HSTACK(DimArray,DimValuesArray),""))*$A39/IF($H39=0,12,$H39),"Manual Allocation",AJ39))</f>
        <v>0</v>
      </c>
      <c r="Y39" s="14" cm="1">
        <f t="array" ref="Y39">IF($F39="","",_xlfn.SWITCH($L39,"Equal allocation",ROUND($M39/12,2),"Weighted Allocation",$M39*_xll.BC.TURNOVER(Connection,$F39,,,Y$2,Y$3,IF(ApplyDimOnActuals="Yes",_xlfn.HSTACK(DimArray,DimValuesArray),""))*$A39/IF($H39=0,12,$H39),"Manual Allocation",AK39))</f>
        <v>0</v>
      </c>
      <c r="Z39" s="14" cm="1">
        <f t="array" ref="Z39">IF($F39="","",_xlfn.SWITCH($L39,"Equal allocation",ROUND($M39/12,2),"Weighted Allocation",$M39*_xll.BC.TURNOVER(Connection,$F39,,,Z$2,Z$3,IF(ApplyDimOnActuals="Yes",_xlfn.HSTACK(DimArray,DimValuesArray),""))*$A39/IF($H39=0,12,$H39),"Manual Allocation",AL39))</f>
        <v>0</v>
      </c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</row>
    <row r="40" spans="1:38" s="23" customFormat="1" x14ac:dyDescent="0.45">
      <c r="A40" s="18">
        <v>1</v>
      </c>
      <c r="B40" s="18" t="str">
        <v>Assets</v>
      </c>
      <c r="D40" s="18"/>
      <c r="E40" s="18"/>
      <c r="F40" s="13" t="str">
        <v>2121</v>
      </c>
      <c r="G40" s="13" t="str">
        <v>Finished Goods (Interim)</v>
      </c>
      <c r="H40" s="14">
        <v>0</v>
      </c>
      <c r="I40" s="34"/>
      <c r="J40" s="15" t="str" cm="1">
        <f t="array" ref="J40">IF($F40="","",_xll.BC.WRITEBACKBUDGET(Connection,$G$8,$G$9,$A$8:$A$11,$L$1,$F40,$O40:$Z40,$O$1:$Z$1,$K40,_xlfn.HSTACK(DimArray,DimValuesArray)))</f>
        <v>Pending</v>
      </c>
      <c r="K40" s="15"/>
      <c r="L40" s="15" t="str">
        <f t="shared" si="6"/>
        <v>Equal Allocation</v>
      </c>
      <c r="M40" s="14">
        <f t="shared" si="4"/>
        <v>0</v>
      </c>
      <c r="N40" s="14">
        <f t="shared" si="5"/>
        <v>0</v>
      </c>
      <c r="O40" s="14" cm="1">
        <f t="array" ref="O40">IF($F40="","",_xlfn.SWITCH($L40,"Equal allocation",ROUND($M40/12,2),"Weighted Allocation",$M40*_xll.BC.TURNOVER(Connection,$F40,,,O$2,O$3,IF(ApplyDimOnActuals="Yes",_xlfn.HSTACK(DimArray,DimValuesArray),""))*$A40/IF($H40=0,12,$H40),"Manual Allocation",AA40))</f>
        <v>0</v>
      </c>
      <c r="P40" s="14" cm="1">
        <f t="array" ref="P40">IF($F40="","",_xlfn.SWITCH($L40,"Equal allocation",ROUND($M40/12,2),"Weighted Allocation",$M40*_xll.BC.TURNOVER(Connection,$F40,,,P$2,P$3,IF(ApplyDimOnActuals="Yes",_xlfn.HSTACK(DimArray,DimValuesArray),""))*$A40/IF($H40=0,12,$H40),"Manual Allocation",AB40))</f>
        <v>0</v>
      </c>
      <c r="Q40" s="14" cm="1">
        <f t="array" ref="Q40">IF($F40="","",_xlfn.SWITCH($L40,"Equal allocation",ROUND($M40/12,2),"Weighted Allocation",$M40*_xll.BC.TURNOVER(Connection,$F40,,,Q$2,Q$3,IF(ApplyDimOnActuals="Yes",_xlfn.HSTACK(DimArray,DimValuesArray),""))*$A40/IF($H40=0,12,$H40),"Manual Allocation",AC40))</f>
        <v>0</v>
      </c>
      <c r="R40" s="14" cm="1">
        <f t="array" ref="R40">IF($F40="","",_xlfn.SWITCH($L40,"Equal allocation",ROUND($M40/12,2),"Weighted Allocation",$M40*_xll.BC.TURNOVER(Connection,$F40,,,R$2,R$3,IF(ApplyDimOnActuals="Yes",_xlfn.HSTACK(DimArray,DimValuesArray),""))*$A40/IF($H40=0,12,$H40),"Manual Allocation",AD40))</f>
        <v>0</v>
      </c>
      <c r="S40" s="14" cm="1">
        <f t="array" ref="S40">IF($F40="","",_xlfn.SWITCH($L40,"Equal allocation",ROUND($M40/12,2),"Weighted Allocation",$M40*_xll.BC.TURNOVER(Connection,$F40,,,S$2,S$3,IF(ApplyDimOnActuals="Yes",_xlfn.HSTACK(DimArray,DimValuesArray),""))*$A40/IF($H40=0,12,$H40),"Manual Allocation",AE40))</f>
        <v>0</v>
      </c>
      <c r="T40" s="14" cm="1">
        <f t="array" ref="T40">IF($F40="","",_xlfn.SWITCH($L40,"Equal allocation",ROUND($M40/12,2),"Weighted Allocation",$M40*_xll.BC.TURNOVER(Connection,$F40,,,T$2,T$3,IF(ApplyDimOnActuals="Yes",_xlfn.HSTACK(DimArray,DimValuesArray),""))*$A40/IF($H40=0,12,$H40),"Manual Allocation",AF40))</f>
        <v>0</v>
      </c>
      <c r="U40" s="14" cm="1">
        <f t="array" ref="U40">IF($F40="","",_xlfn.SWITCH($L40,"Equal allocation",ROUND($M40/12,2),"Weighted Allocation",$M40*_xll.BC.TURNOVER(Connection,$F40,,,U$2,U$3,IF(ApplyDimOnActuals="Yes",_xlfn.HSTACK(DimArray,DimValuesArray),""))*$A40/IF($H40=0,12,$H40),"Manual Allocation",AG40))</f>
        <v>0</v>
      </c>
      <c r="V40" s="14" cm="1">
        <f t="array" ref="V40">IF($F40="","",_xlfn.SWITCH($L40,"Equal allocation",ROUND($M40/12,2),"Weighted Allocation",$M40*_xll.BC.TURNOVER(Connection,$F40,,,V$2,V$3,IF(ApplyDimOnActuals="Yes",_xlfn.HSTACK(DimArray,DimValuesArray),""))*$A40/IF($H40=0,12,$H40),"Manual Allocation",AH40))</f>
        <v>0</v>
      </c>
      <c r="W40" s="14" cm="1">
        <f t="array" ref="W40">IF($F40="","",_xlfn.SWITCH($L40,"Equal allocation",ROUND($M40/12,2),"Weighted Allocation",$M40*_xll.BC.TURNOVER(Connection,$F40,,,W$2,W$3,IF(ApplyDimOnActuals="Yes",_xlfn.HSTACK(DimArray,DimValuesArray),""))*$A40/IF($H40=0,12,$H40),"Manual Allocation",AI40))</f>
        <v>0</v>
      </c>
      <c r="X40" s="14" cm="1">
        <f t="array" ref="X40">IF($F40="","",_xlfn.SWITCH($L40,"Equal allocation",ROUND($M40/12,2),"Weighted Allocation",$M40*_xll.BC.TURNOVER(Connection,$F40,,,X$2,X$3,IF(ApplyDimOnActuals="Yes",_xlfn.HSTACK(DimArray,DimValuesArray),""))*$A40/IF($H40=0,12,$H40),"Manual Allocation",AJ40))</f>
        <v>0</v>
      </c>
      <c r="Y40" s="14" cm="1">
        <f t="array" ref="Y40">IF($F40="","",_xlfn.SWITCH($L40,"Equal allocation",ROUND($M40/12,2),"Weighted Allocation",$M40*_xll.BC.TURNOVER(Connection,$F40,,,Y$2,Y$3,IF(ApplyDimOnActuals="Yes",_xlfn.HSTACK(DimArray,DimValuesArray),""))*$A40/IF($H40=0,12,$H40),"Manual Allocation",AK40))</f>
        <v>0</v>
      </c>
      <c r="Z40" s="14" cm="1">
        <f t="array" ref="Z40">IF($F40="","",_xlfn.SWITCH($L40,"Equal allocation",ROUND($M40/12,2),"Weighted Allocation",$M40*_xll.BC.TURNOVER(Connection,$F40,,,Z$2,Z$3,IF(ApplyDimOnActuals="Yes",_xlfn.HSTACK(DimArray,DimValuesArray),""))*$A40/IF($H40=0,12,$H40),"Manual Allocation",AL40))</f>
        <v>0</v>
      </c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</row>
    <row r="41" spans="1:38" s="23" customFormat="1" x14ac:dyDescent="0.45">
      <c r="A41" s="18">
        <v>1</v>
      </c>
      <c r="B41" s="18" t="str">
        <v>Assets</v>
      </c>
      <c r="D41" s="18"/>
      <c r="E41" s="18"/>
      <c r="F41" s="13" t="str">
        <v>2130</v>
      </c>
      <c r="G41" s="13" t="str">
        <v>Raw Materials</v>
      </c>
      <c r="H41" s="14">
        <v>0</v>
      </c>
      <c r="I41" s="34"/>
      <c r="J41" s="15" t="str" cm="1">
        <f t="array" ref="J41">IF($F41="","",_xll.BC.WRITEBACKBUDGET(Connection,$G$8,$G$9,$A$8:$A$11,$L$1,$F41,$O41:$Z41,$O$1:$Z$1,$K41,_xlfn.HSTACK(DimArray,DimValuesArray)))</f>
        <v>Pending</v>
      </c>
      <c r="K41" s="15"/>
      <c r="L41" s="15" t="str">
        <f t="shared" si="6"/>
        <v>Equal Allocation</v>
      </c>
      <c r="M41" s="14">
        <f t="shared" si="4"/>
        <v>0</v>
      </c>
      <c r="N41" s="14">
        <f t="shared" si="5"/>
        <v>0</v>
      </c>
      <c r="O41" s="14" cm="1">
        <f t="array" ref="O41">IF($F41="","",_xlfn.SWITCH($L41,"Equal allocation",ROUND($M41/12,2),"Weighted Allocation",$M41*_xll.BC.TURNOVER(Connection,$F41,,,O$2,O$3,IF(ApplyDimOnActuals="Yes",_xlfn.HSTACK(DimArray,DimValuesArray),""))*$A41/IF($H41=0,12,$H41),"Manual Allocation",AA41))</f>
        <v>0</v>
      </c>
      <c r="P41" s="14" cm="1">
        <f t="array" ref="P41">IF($F41="","",_xlfn.SWITCH($L41,"Equal allocation",ROUND($M41/12,2),"Weighted Allocation",$M41*_xll.BC.TURNOVER(Connection,$F41,,,P$2,P$3,IF(ApplyDimOnActuals="Yes",_xlfn.HSTACK(DimArray,DimValuesArray),""))*$A41/IF($H41=0,12,$H41),"Manual Allocation",AB41))</f>
        <v>0</v>
      </c>
      <c r="Q41" s="14" cm="1">
        <f t="array" ref="Q41">IF($F41="","",_xlfn.SWITCH($L41,"Equal allocation",ROUND($M41/12,2),"Weighted Allocation",$M41*_xll.BC.TURNOVER(Connection,$F41,,,Q$2,Q$3,IF(ApplyDimOnActuals="Yes",_xlfn.HSTACK(DimArray,DimValuesArray),""))*$A41/IF($H41=0,12,$H41),"Manual Allocation",AC41))</f>
        <v>0</v>
      </c>
      <c r="R41" s="14" cm="1">
        <f t="array" ref="R41">IF($F41="","",_xlfn.SWITCH($L41,"Equal allocation",ROUND($M41/12,2),"Weighted Allocation",$M41*_xll.BC.TURNOVER(Connection,$F41,,,R$2,R$3,IF(ApplyDimOnActuals="Yes",_xlfn.HSTACK(DimArray,DimValuesArray),""))*$A41/IF($H41=0,12,$H41),"Manual Allocation",AD41))</f>
        <v>0</v>
      </c>
      <c r="S41" s="14" cm="1">
        <f t="array" ref="S41">IF($F41="","",_xlfn.SWITCH($L41,"Equal allocation",ROUND($M41/12,2),"Weighted Allocation",$M41*_xll.BC.TURNOVER(Connection,$F41,,,S$2,S$3,IF(ApplyDimOnActuals="Yes",_xlfn.HSTACK(DimArray,DimValuesArray),""))*$A41/IF($H41=0,12,$H41),"Manual Allocation",AE41))</f>
        <v>0</v>
      </c>
      <c r="T41" s="14" cm="1">
        <f t="array" ref="T41">IF($F41="","",_xlfn.SWITCH($L41,"Equal allocation",ROUND($M41/12,2),"Weighted Allocation",$M41*_xll.BC.TURNOVER(Connection,$F41,,,T$2,T$3,IF(ApplyDimOnActuals="Yes",_xlfn.HSTACK(DimArray,DimValuesArray),""))*$A41/IF($H41=0,12,$H41),"Manual Allocation",AF41))</f>
        <v>0</v>
      </c>
      <c r="U41" s="14" cm="1">
        <f t="array" ref="U41">IF($F41="","",_xlfn.SWITCH($L41,"Equal allocation",ROUND($M41/12,2),"Weighted Allocation",$M41*_xll.BC.TURNOVER(Connection,$F41,,,U$2,U$3,IF(ApplyDimOnActuals="Yes",_xlfn.HSTACK(DimArray,DimValuesArray),""))*$A41/IF($H41=0,12,$H41),"Manual Allocation",AG41))</f>
        <v>0</v>
      </c>
      <c r="V41" s="14" cm="1">
        <f t="array" ref="V41">IF($F41="","",_xlfn.SWITCH($L41,"Equal allocation",ROUND($M41/12,2),"Weighted Allocation",$M41*_xll.BC.TURNOVER(Connection,$F41,,,V$2,V$3,IF(ApplyDimOnActuals="Yes",_xlfn.HSTACK(DimArray,DimValuesArray),""))*$A41/IF($H41=0,12,$H41),"Manual Allocation",AH41))</f>
        <v>0</v>
      </c>
      <c r="W41" s="14" cm="1">
        <f t="array" ref="W41">IF($F41="","",_xlfn.SWITCH($L41,"Equal allocation",ROUND($M41/12,2),"Weighted Allocation",$M41*_xll.BC.TURNOVER(Connection,$F41,,,W$2,W$3,IF(ApplyDimOnActuals="Yes",_xlfn.HSTACK(DimArray,DimValuesArray),""))*$A41/IF($H41=0,12,$H41),"Manual Allocation",AI41))</f>
        <v>0</v>
      </c>
      <c r="X41" s="14" cm="1">
        <f t="array" ref="X41">IF($F41="","",_xlfn.SWITCH($L41,"Equal allocation",ROUND($M41/12,2),"Weighted Allocation",$M41*_xll.BC.TURNOVER(Connection,$F41,,,X$2,X$3,IF(ApplyDimOnActuals="Yes",_xlfn.HSTACK(DimArray,DimValuesArray),""))*$A41/IF($H41=0,12,$H41),"Manual Allocation",AJ41))</f>
        <v>0</v>
      </c>
      <c r="Y41" s="14" cm="1">
        <f t="array" ref="Y41">IF($F41="","",_xlfn.SWITCH($L41,"Equal allocation",ROUND($M41/12,2),"Weighted Allocation",$M41*_xll.BC.TURNOVER(Connection,$F41,,,Y$2,Y$3,IF(ApplyDimOnActuals="Yes",_xlfn.HSTACK(DimArray,DimValuesArray),""))*$A41/IF($H41=0,12,$H41),"Manual Allocation",AK41))</f>
        <v>0</v>
      </c>
      <c r="Z41" s="14" cm="1">
        <f t="array" ref="Z41">IF($F41="","",_xlfn.SWITCH($L41,"Equal allocation",ROUND($M41/12,2),"Weighted Allocation",$M41*_xll.BC.TURNOVER(Connection,$F41,,,Z$2,Z$3,IF(ApplyDimOnActuals="Yes",_xlfn.HSTACK(DimArray,DimValuesArray),""))*$A41/IF($H41=0,12,$H41),"Manual Allocation",AL41))</f>
        <v>0</v>
      </c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</row>
    <row r="42" spans="1:38" s="23" customFormat="1" x14ac:dyDescent="0.45">
      <c r="A42" s="18">
        <v>1</v>
      </c>
      <c r="B42" s="18" t="str">
        <v>Assets</v>
      </c>
      <c r="D42" s="18"/>
      <c r="E42" s="18"/>
      <c r="F42" s="13" t="str">
        <v>2131</v>
      </c>
      <c r="G42" s="13" t="str">
        <v>Raw Materials (Interim)</v>
      </c>
      <c r="H42" s="14">
        <v>0</v>
      </c>
      <c r="I42" s="34"/>
      <c r="J42" s="15" t="str" cm="1">
        <f t="array" ref="J42">IF($F42="","",_xll.BC.WRITEBACKBUDGET(Connection,$G$8,$G$9,$A$8:$A$11,$L$1,$F42,$O42:$Z42,$O$1:$Z$1,$K42,_xlfn.HSTACK(DimArray,DimValuesArray)))</f>
        <v>Pending</v>
      </c>
      <c r="K42" s="15"/>
      <c r="L42" s="15" t="str">
        <f t="shared" si="6"/>
        <v>Equal Allocation</v>
      </c>
      <c r="M42" s="14">
        <f t="shared" si="4"/>
        <v>0</v>
      </c>
      <c r="N42" s="14">
        <f t="shared" si="5"/>
        <v>0</v>
      </c>
      <c r="O42" s="14" cm="1">
        <f t="array" ref="O42">IF($F42="","",_xlfn.SWITCH($L42,"Equal allocation",ROUND($M42/12,2),"Weighted Allocation",$M42*_xll.BC.TURNOVER(Connection,$F42,,,O$2,O$3,IF(ApplyDimOnActuals="Yes",_xlfn.HSTACK(DimArray,DimValuesArray),""))*$A42/IF($H42=0,12,$H42),"Manual Allocation",AA42))</f>
        <v>0</v>
      </c>
      <c r="P42" s="14" cm="1">
        <f t="array" ref="P42">IF($F42="","",_xlfn.SWITCH($L42,"Equal allocation",ROUND($M42/12,2),"Weighted Allocation",$M42*_xll.BC.TURNOVER(Connection,$F42,,,P$2,P$3,IF(ApplyDimOnActuals="Yes",_xlfn.HSTACK(DimArray,DimValuesArray),""))*$A42/IF($H42=0,12,$H42),"Manual Allocation",AB42))</f>
        <v>0</v>
      </c>
      <c r="Q42" s="14" cm="1">
        <f t="array" ref="Q42">IF($F42="","",_xlfn.SWITCH($L42,"Equal allocation",ROUND($M42/12,2),"Weighted Allocation",$M42*_xll.BC.TURNOVER(Connection,$F42,,,Q$2,Q$3,IF(ApplyDimOnActuals="Yes",_xlfn.HSTACK(DimArray,DimValuesArray),""))*$A42/IF($H42=0,12,$H42),"Manual Allocation",AC42))</f>
        <v>0</v>
      </c>
      <c r="R42" s="14" cm="1">
        <f t="array" ref="R42">IF($F42="","",_xlfn.SWITCH($L42,"Equal allocation",ROUND($M42/12,2),"Weighted Allocation",$M42*_xll.BC.TURNOVER(Connection,$F42,,,R$2,R$3,IF(ApplyDimOnActuals="Yes",_xlfn.HSTACK(DimArray,DimValuesArray),""))*$A42/IF($H42=0,12,$H42),"Manual Allocation",AD42))</f>
        <v>0</v>
      </c>
      <c r="S42" s="14" cm="1">
        <f t="array" ref="S42">IF($F42="","",_xlfn.SWITCH($L42,"Equal allocation",ROUND($M42/12,2),"Weighted Allocation",$M42*_xll.BC.TURNOVER(Connection,$F42,,,S$2,S$3,IF(ApplyDimOnActuals="Yes",_xlfn.HSTACK(DimArray,DimValuesArray),""))*$A42/IF($H42=0,12,$H42),"Manual Allocation",AE42))</f>
        <v>0</v>
      </c>
      <c r="T42" s="14" cm="1">
        <f t="array" ref="T42">IF($F42="","",_xlfn.SWITCH($L42,"Equal allocation",ROUND($M42/12,2),"Weighted Allocation",$M42*_xll.BC.TURNOVER(Connection,$F42,,,T$2,T$3,IF(ApplyDimOnActuals="Yes",_xlfn.HSTACK(DimArray,DimValuesArray),""))*$A42/IF($H42=0,12,$H42),"Manual Allocation",AF42))</f>
        <v>0</v>
      </c>
      <c r="U42" s="14" cm="1">
        <f t="array" ref="U42">IF($F42="","",_xlfn.SWITCH($L42,"Equal allocation",ROUND($M42/12,2),"Weighted Allocation",$M42*_xll.BC.TURNOVER(Connection,$F42,,,U$2,U$3,IF(ApplyDimOnActuals="Yes",_xlfn.HSTACK(DimArray,DimValuesArray),""))*$A42/IF($H42=0,12,$H42),"Manual Allocation",AG42))</f>
        <v>0</v>
      </c>
      <c r="V42" s="14" cm="1">
        <f t="array" ref="V42">IF($F42="","",_xlfn.SWITCH($L42,"Equal allocation",ROUND($M42/12,2),"Weighted Allocation",$M42*_xll.BC.TURNOVER(Connection,$F42,,,V$2,V$3,IF(ApplyDimOnActuals="Yes",_xlfn.HSTACK(DimArray,DimValuesArray),""))*$A42/IF($H42=0,12,$H42),"Manual Allocation",AH42))</f>
        <v>0</v>
      </c>
      <c r="W42" s="14" cm="1">
        <f t="array" ref="W42">IF($F42="","",_xlfn.SWITCH($L42,"Equal allocation",ROUND($M42/12,2),"Weighted Allocation",$M42*_xll.BC.TURNOVER(Connection,$F42,,,W$2,W$3,IF(ApplyDimOnActuals="Yes",_xlfn.HSTACK(DimArray,DimValuesArray),""))*$A42/IF($H42=0,12,$H42),"Manual Allocation",AI42))</f>
        <v>0</v>
      </c>
      <c r="X42" s="14" cm="1">
        <f t="array" ref="X42">IF($F42="","",_xlfn.SWITCH($L42,"Equal allocation",ROUND($M42/12,2),"Weighted Allocation",$M42*_xll.BC.TURNOVER(Connection,$F42,,,X$2,X$3,IF(ApplyDimOnActuals="Yes",_xlfn.HSTACK(DimArray,DimValuesArray),""))*$A42/IF($H42=0,12,$H42),"Manual Allocation",AJ42))</f>
        <v>0</v>
      </c>
      <c r="Y42" s="14" cm="1">
        <f t="array" ref="Y42">IF($F42="","",_xlfn.SWITCH($L42,"Equal allocation",ROUND($M42/12,2),"Weighted Allocation",$M42*_xll.BC.TURNOVER(Connection,$F42,,,Y$2,Y$3,IF(ApplyDimOnActuals="Yes",_xlfn.HSTACK(DimArray,DimValuesArray),""))*$A42/IF($H42=0,12,$H42),"Manual Allocation",AK42))</f>
        <v>0</v>
      </c>
      <c r="Z42" s="14" cm="1">
        <f t="array" ref="Z42">IF($F42="","",_xlfn.SWITCH($L42,"Equal allocation",ROUND($M42/12,2),"Weighted Allocation",$M42*_xll.BC.TURNOVER(Connection,$F42,,,Z$2,Z$3,IF(ApplyDimOnActuals="Yes",_xlfn.HSTACK(DimArray,DimValuesArray),""))*$A42/IF($H42=0,12,$H42),"Manual Allocation",AL42))</f>
        <v>0</v>
      </c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</row>
    <row r="43" spans="1:38" s="23" customFormat="1" x14ac:dyDescent="0.45">
      <c r="A43" s="18">
        <v>1</v>
      </c>
      <c r="B43" s="18" t="str">
        <v>Assets</v>
      </c>
      <c r="D43" s="18"/>
      <c r="E43" s="18"/>
      <c r="F43" s="13" t="str">
        <v>2132</v>
      </c>
      <c r="G43" s="13" t="str">
        <v>Cost of Raw Mat.Sold (Interim)</v>
      </c>
      <c r="H43" s="14">
        <v>0</v>
      </c>
      <c r="I43" s="34"/>
      <c r="J43" s="15" t="str" cm="1">
        <f t="array" ref="J43">IF($F43="","",_xll.BC.WRITEBACKBUDGET(Connection,$G$8,$G$9,$A$8:$A$11,$L$1,$F43,$O43:$Z43,$O$1:$Z$1,$K43,_xlfn.HSTACK(DimArray,DimValuesArray)))</f>
        <v>Pending</v>
      </c>
      <c r="K43" s="15"/>
      <c r="L43" s="15" t="str">
        <f t="shared" si="6"/>
        <v>Equal Allocation</v>
      </c>
      <c r="M43" s="14">
        <f t="shared" si="4"/>
        <v>0</v>
      </c>
      <c r="N43" s="14">
        <f t="shared" si="5"/>
        <v>0</v>
      </c>
      <c r="O43" s="14" cm="1">
        <f t="array" ref="O43">IF($F43="","",_xlfn.SWITCH($L43,"Equal allocation",ROUND($M43/12,2),"Weighted Allocation",$M43*_xll.BC.TURNOVER(Connection,$F43,,,O$2,O$3,IF(ApplyDimOnActuals="Yes",_xlfn.HSTACK(DimArray,DimValuesArray),""))*$A43/IF($H43=0,12,$H43),"Manual Allocation",AA43))</f>
        <v>0</v>
      </c>
      <c r="P43" s="14" cm="1">
        <f t="array" ref="P43">IF($F43="","",_xlfn.SWITCH($L43,"Equal allocation",ROUND($M43/12,2),"Weighted Allocation",$M43*_xll.BC.TURNOVER(Connection,$F43,,,P$2,P$3,IF(ApplyDimOnActuals="Yes",_xlfn.HSTACK(DimArray,DimValuesArray),""))*$A43/IF($H43=0,12,$H43),"Manual Allocation",AB43))</f>
        <v>0</v>
      </c>
      <c r="Q43" s="14" cm="1">
        <f t="array" ref="Q43">IF($F43="","",_xlfn.SWITCH($L43,"Equal allocation",ROUND($M43/12,2),"Weighted Allocation",$M43*_xll.BC.TURNOVER(Connection,$F43,,,Q$2,Q$3,IF(ApplyDimOnActuals="Yes",_xlfn.HSTACK(DimArray,DimValuesArray),""))*$A43/IF($H43=0,12,$H43),"Manual Allocation",AC43))</f>
        <v>0</v>
      </c>
      <c r="R43" s="14" cm="1">
        <f t="array" ref="R43">IF($F43="","",_xlfn.SWITCH($L43,"Equal allocation",ROUND($M43/12,2),"Weighted Allocation",$M43*_xll.BC.TURNOVER(Connection,$F43,,,R$2,R$3,IF(ApplyDimOnActuals="Yes",_xlfn.HSTACK(DimArray,DimValuesArray),""))*$A43/IF($H43=0,12,$H43),"Manual Allocation",AD43))</f>
        <v>0</v>
      </c>
      <c r="S43" s="14" cm="1">
        <f t="array" ref="S43">IF($F43="","",_xlfn.SWITCH($L43,"Equal allocation",ROUND($M43/12,2),"Weighted Allocation",$M43*_xll.BC.TURNOVER(Connection,$F43,,,S$2,S$3,IF(ApplyDimOnActuals="Yes",_xlfn.HSTACK(DimArray,DimValuesArray),""))*$A43/IF($H43=0,12,$H43),"Manual Allocation",AE43))</f>
        <v>0</v>
      </c>
      <c r="T43" s="14" cm="1">
        <f t="array" ref="T43">IF($F43="","",_xlfn.SWITCH($L43,"Equal allocation",ROUND($M43/12,2),"Weighted Allocation",$M43*_xll.BC.TURNOVER(Connection,$F43,,,T$2,T$3,IF(ApplyDimOnActuals="Yes",_xlfn.HSTACK(DimArray,DimValuesArray),""))*$A43/IF($H43=0,12,$H43),"Manual Allocation",AF43))</f>
        <v>0</v>
      </c>
      <c r="U43" s="14" cm="1">
        <f t="array" ref="U43">IF($F43="","",_xlfn.SWITCH($L43,"Equal allocation",ROUND($M43/12,2),"Weighted Allocation",$M43*_xll.BC.TURNOVER(Connection,$F43,,,U$2,U$3,IF(ApplyDimOnActuals="Yes",_xlfn.HSTACK(DimArray,DimValuesArray),""))*$A43/IF($H43=0,12,$H43),"Manual Allocation",AG43))</f>
        <v>0</v>
      </c>
      <c r="V43" s="14" cm="1">
        <f t="array" ref="V43">IF($F43="","",_xlfn.SWITCH($L43,"Equal allocation",ROUND($M43/12,2),"Weighted Allocation",$M43*_xll.BC.TURNOVER(Connection,$F43,,,V$2,V$3,IF(ApplyDimOnActuals="Yes",_xlfn.HSTACK(DimArray,DimValuesArray),""))*$A43/IF($H43=0,12,$H43),"Manual Allocation",AH43))</f>
        <v>0</v>
      </c>
      <c r="W43" s="14" cm="1">
        <f t="array" ref="W43">IF($F43="","",_xlfn.SWITCH($L43,"Equal allocation",ROUND($M43/12,2),"Weighted Allocation",$M43*_xll.BC.TURNOVER(Connection,$F43,,,W$2,W$3,IF(ApplyDimOnActuals="Yes",_xlfn.HSTACK(DimArray,DimValuesArray),""))*$A43/IF($H43=0,12,$H43),"Manual Allocation",AI43))</f>
        <v>0</v>
      </c>
      <c r="X43" s="14" cm="1">
        <f t="array" ref="X43">IF($F43="","",_xlfn.SWITCH($L43,"Equal allocation",ROUND($M43/12,2),"Weighted Allocation",$M43*_xll.BC.TURNOVER(Connection,$F43,,,X$2,X$3,IF(ApplyDimOnActuals="Yes",_xlfn.HSTACK(DimArray,DimValuesArray),""))*$A43/IF($H43=0,12,$H43),"Manual Allocation",AJ43))</f>
        <v>0</v>
      </c>
      <c r="Y43" s="14" cm="1">
        <f t="array" ref="Y43">IF($F43="","",_xlfn.SWITCH($L43,"Equal allocation",ROUND($M43/12,2),"Weighted Allocation",$M43*_xll.BC.TURNOVER(Connection,$F43,,,Y$2,Y$3,IF(ApplyDimOnActuals="Yes",_xlfn.HSTACK(DimArray,DimValuesArray),""))*$A43/IF($H43=0,12,$H43),"Manual Allocation",AK43))</f>
        <v>0</v>
      </c>
      <c r="Z43" s="14" cm="1">
        <f t="array" ref="Z43">IF($F43="","",_xlfn.SWITCH($L43,"Equal allocation",ROUND($M43/12,2),"Weighted Allocation",$M43*_xll.BC.TURNOVER(Connection,$F43,,,Z$2,Z$3,IF(ApplyDimOnActuals="Yes",_xlfn.HSTACK(DimArray,DimValuesArray),""))*$A43/IF($H43=0,12,$H43),"Manual Allocation",AL43))</f>
        <v>0</v>
      </c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</row>
    <row r="44" spans="1:38" s="23" customFormat="1" x14ac:dyDescent="0.45">
      <c r="A44" s="18">
        <v>1</v>
      </c>
      <c r="B44" s="18" t="str">
        <v>Assets</v>
      </c>
      <c r="C44" s="18"/>
      <c r="D44" s="18"/>
      <c r="E44" s="18"/>
      <c r="F44" s="13" t="str">
        <v>2180</v>
      </c>
      <c r="G44" s="13" t="str">
        <v>Primo Inventory</v>
      </c>
      <c r="H44" s="14">
        <v>0</v>
      </c>
      <c r="I44" s="34"/>
      <c r="J44" s="15" t="str" cm="1">
        <f t="array" ref="J44">IF($F44="","",_xll.BC.WRITEBACKBUDGET(Connection,$G$8,$G$9,$A$8:$A$11,$L$1,$F44,$O44:$Z44,$O$1:$Z$1,$K44,_xlfn.HSTACK(DimArray,DimValuesArray)))</f>
        <v>Pending</v>
      </c>
      <c r="K44" s="15"/>
      <c r="L44" s="15" t="str">
        <f t="shared" si="6"/>
        <v>Equal Allocation</v>
      </c>
      <c r="M44" s="14">
        <f t="shared" si="4"/>
        <v>0</v>
      </c>
      <c r="N44" s="14">
        <f t="shared" si="5"/>
        <v>0</v>
      </c>
      <c r="O44" s="14" cm="1">
        <f t="array" ref="O44">IF($F44="","",_xlfn.SWITCH($L44,"Equal allocation",ROUND($M44/12,2),"Weighted Allocation",$M44*_xll.BC.TURNOVER(Connection,$F44,,,O$2,O$3,IF(ApplyDimOnActuals="Yes",_xlfn.HSTACK(DimArray,DimValuesArray),""))*$A44/IF($H44=0,12,$H44),"Manual Allocation",AA44))</f>
        <v>0</v>
      </c>
      <c r="P44" s="14" cm="1">
        <f t="array" ref="P44">IF($F44="","",_xlfn.SWITCH($L44,"Equal allocation",ROUND($M44/12,2),"Weighted Allocation",$M44*_xll.BC.TURNOVER(Connection,$F44,,,P$2,P$3,IF(ApplyDimOnActuals="Yes",_xlfn.HSTACK(DimArray,DimValuesArray),""))*$A44/IF($H44=0,12,$H44),"Manual Allocation",AB44))</f>
        <v>0</v>
      </c>
      <c r="Q44" s="14" cm="1">
        <f t="array" ref="Q44">IF($F44="","",_xlfn.SWITCH($L44,"Equal allocation",ROUND($M44/12,2),"Weighted Allocation",$M44*_xll.BC.TURNOVER(Connection,$F44,,,Q$2,Q$3,IF(ApplyDimOnActuals="Yes",_xlfn.HSTACK(DimArray,DimValuesArray),""))*$A44/IF($H44=0,12,$H44),"Manual Allocation",AC44))</f>
        <v>0</v>
      </c>
      <c r="R44" s="14" cm="1">
        <f t="array" ref="R44">IF($F44="","",_xlfn.SWITCH($L44,"Equal allocation",ROUND($M44/12,2),"Weighted Allocation",$M44*_xll.BC.TURNOVER(Connection,$F44,,,R$2,R$3,IF(ApplyDimOnActuals="Yes",_xlfn.HSTACK(DimArray,DimValuesArray),""))*$A44/IF($H44=0,12,$H44),"Manual Allocation",AD44))</f>
        <v>0</v>
      </c>
      <c r="S44" s="14" cm="1">
        <f t="array" ref="S44">IF($F44="","",_xlfn.SWITCH($L44,"Equal allocation",ROUND($M44/12,2),"Weighted Allocation",$M44*_xll.BC.TURNOVER(Connection,$F44,,,S$2,S$3,IF(ApplyDimOnActuals="Yes",_xlfn.HSTACK(DimArray,DimValuesArray),""))*$A44/IF($H44=0,12,$H44),"Manual Allocation",AE44))</f>
        <v>0</v>
      </c>
      <c r="T44" s="14" cm="1">
        <f t="array" ref="T44">IF($F44="","",_xlfn.SWITCH($L44,"Equal allocation",ROUND($M44/12,2),"Weighted Allocation",$M44*_xll.BC.TURNOVER(Connection,$F44,,,T$2,T$3,IF(ApplyDimOnActuals="Yes",_xlfn.HSTACK(DimArray,DimValuesArray),""))*$A44/IF($H44=0,12,$H44),"Manual Allocation",AF44))</f>
        <v>0</v>
      </c>
      <c r="U44" s="14" cm="1">
        <f t="array" ref="U44">IF($F44="","",_xlfn.SWITCH($L44,"Equal allocation",ROUND($M44/12,2),"Weighted Allocation",$M44*_xll.BC.TURNOVER(Connection,$F44,,,U$2,U$3,IF(ApplyDimOnActuals="Yes",_xlfn.HSTACK(DimArray,DimValuesArray),""))*$A44/IF($H44=0,12,$H44),"Manual Allocation",AG44))</f>
        <v>0</v>
      </c>
      <c r="V44" s="14" cm="1">
        <f t="array" ref="V44">IF($F44="","",_xlfn.SWITCH($L44,"Equal allocation",ROUND($M44/12,2),"Weighted Allocation",$M44*_xll.BC.TURNOVER(Connection,$F44,,,V$2,V$3,IF(ApplyDimOnActuals="Yes",_xlfn.HSTACK(DimArray,DimValuesArray),""))*$A44/IF($H44=0,12,$H44),"Manual Allocation",AH44))</f>
        <v>0</v>
      </c>
      <c r="W44" s="14" cm="1">
        <f t="array" ref="W44">IF($F44="","",_xlfn.SWITCH($L44,"Equal allocation",ROUND($M44/12,2),"Weighted Allocation",$M44*_xll.BC.TURNOVER(Connection,$F44,,,W$2,W$3,IF(ApplyDimOnActuals="Yes",_xlfn.HSTACK(DimArray,DimValuesArray),""))*$A44/IF($H44=0,12,$H44),"Manual Allocation",AI44))</f>
        <v>0</v>
      </c>
      <c r="X44" s="14" cm="1">
        <f t="array" ref="X44">IF($F44="","",_xlfn.SWITCH($L44,"Equal allocation",ROUND($M44/12,2),"Weighted Allocation",$M44*_xll.BC.TURNOVER(Connection,$F44,,,X$2,X$3,IF(ApplyDimOnActuals="Yes",_xlfn.HSTACK(DimArray,DimValuesArray),""))*$A44/IF($H44=0,12,$H44),"Manual Allocation",AJ44))</f>
        <v>0</v>
      </c>
      <c r="Y44" s="14" cm="1">
        <f t="array" ref="Y44">IF($F44="","",_xlfn.SWITCH($L44,"Equal allocation",ROUND($M44/12,2),"Weighted Allocation",$M44*_xll.BC.TURNOVER(Connection,$F44,,,Y$2,Y$3,IF(ApplyDimOnActuals="Yes",_xlfn.HSTACK(DimArray,DimValuesArray),""))*$A44/IF($H44=0,12,$H44),"Manual Allocation",AK44))</f>
        <v>0</v>
      </c>
      <c r="Z44" s="14" cm="1">
        <f t="array" ref="Z44">IF($F44="","",_xlfn.SWITCH($L44,"Equal allocation",ROUND($M44/12,2),"Weighted Allocation",$M44*_xll.BC.TURNOVER(Connection,$F44,,,Z$2,Z$3,IF(ApplyDimOnActuals="Yes",_xlfn.HSTACK(DimArray,DimValuesArray),""))*$A44/IF($H44=0,12,$H44),"Manual Allocation",AL44))</f>
        <v>0</v>
      </c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</row>
    <row r="45" spans="1:38" s="23" customFormat="1" x14ac:dyDescent="0.45">
      <c r="A45" s="18">
        <v>1</v>
      </c>
      <c r="B45" s="18" t="str">
        <v>Assets</v>
      </c>
      <c r="C45" s="18"/>
      <c r="D45" s="18"/>
      <c r="E45" s="18"/>
      <c r="F45" s="13" t="str">
        <v>2410</v>
      </c>
      <c r="G45" s="13" t="str">
        <v>Vendor Prepayments VAT 0 %</v>
      </c>
      <c r="H45" s="14">
        <v>0</v>
      </c>
      <c r="I45" s="34"/>
      <c r="J45" s="15" t="str" cm="1">
        <f t="array" ref="J45">IF($F45="","",_xll.BC.WRITEBACKBUDGET(Connection,$G$8,$G$9,$A$8:$A$11,$L$1,$F45,$O45:$Z45,$O$1:$Z$1,$K45,_xlfn.HSTACK(DimArray,DimValuesArray)))</f>
        <v>Pending</v>
      </c>
      <c r="K45" s="15"/>
      <c r="L45" s="15" t="str">
        <f t="shared" si="6"/>
        <v>Equal Allocation</v>
      </c>
      <c r="M45" s="14">
        <f t="shared" si="4"/>
        <v>0</v>
      </c>
      <c r="N45" s="14">
        <f t="shared" si="5"/>
        <v>0</v>
      </c>
      <c r="O45" s="14" cm="1">
        <f t="array" ref="O45">IF($F45="","",_xlfn.SWITCH($L45,"Equal allocation",ROUND($M45/12,2),"Weighted Allocation",$M45*_xll.BC.TURNOVER(Connection,$F45,,,O$2,O$3,IF(ApplyDimOnActuals="Yes",_xlfn.HSTACK(DimArray,DimValuesArray),""))*$A45/IF($H45=0,12,$H45),"Manual Allocation",AA45))</f>
        <v>0</v>
      </c>
      <c r="P45" s="14" cm="1">
        <f t="array" ref="P45">IF($F45="","",_xlfn.SWITCH($L45,"Equal allocation",ROUND($M45/12,2),"Weighted Allocation",$M45*_xll.BC.TURNOVER(Connection,$F45,,,P$2,P$3,IF(ApplyDimOnActuals="Yes",_xlfn.HSTACK(DimArray,DimValuesArray),""))*$A45/IF($H45=0,12,$H45),"Manual Allocation",AB45))</f>
        <v>0</v>
      </c>
      <c r="Q45" s="14" cm="1">
        <f t="array" ref="Q45">IF($F45="","",_xlfn.SWITCH($L45,"Equal allocation",ROUND($M45/12,2),"Weighted Allocation",$M45*_xll.BC.TURNOVER(Connection,$F45,,,Q$2,Q$3,IF(ApplyDimOnActuals="Yes",_xlfn.HSTACK(DimArray,DimValuesArray),""))*$A45/IF($H45=0,12,$H45),"Manual Allocation",AC45))</f>
        <v>0</v>
      </c>
      <c r="R45" s="14" cm="1">
        <f t="array" ref="R45">IF($F45="","",_xlfn.SWITCH($L45,"Equal allocation",ROUND($M45/12,2),"Weighted Allocation",$M45*_xll.BC.TURNOVER(Connection,$F45,,,R$2,R$3,IF(ApplyDimOnActuals="Yes",_xlfn.HSTACK(DimArray,DimValuesArray),""))*$A45/IF($H45=0,12,$H45),"Manual Allocation",AD45))</f>
        <v>0</v>
      </c>
      <c r="S45" s="14" cm="1">
        <f t="array" ref="S45">IF($F45="","",_xlfn.SWITCH($L45,"Equal allocation",ROUND($M45/12,2),"Weighted Allocation",$M45*_xll.BC.TURNOVER(Connection,$F45,,,S$2,S$3,IF(ApplyDimOnActuals="Yes",_xlfn.HSTACK(DimArray,DimValuesArray),""))*$A45/IF($H45=0,12,$H45),"Manual Allocation",AE45))</f>
        <v>0</v>
      </c>
      <c r="T45" s="14" cm="1">
        <f t="array" ref="T45">IF($F45="","",_xlfn.SWITCH($L45,"Equal allocation",ROUND($M45/12,2),"Weighted Allocation",$M45*_xll.BC.TURNOVER(Connection,$F45,,,T$2,T$3,IF(ApplyDimOnActuals="Yes",_xlfn.HSTACK(DimArray,DimValuesArray),""))*$A45/IF($H45=0,12,$H45),"Manual Allocation",AF45))</f>
        <v>0</v>
      </c>
      <c r="U45" s="14" cm="1">
        <f t="array" ref="U45">IF($F45="","",_xlfn.SWITCH($L45,"Equal allocation",ROUND($M45/12,2),"Weighted Allocation",$M45*_xll.BC.TURNOVER(Connection,$F45,,,U$2,U$3,IF(ApplyDimOnActuals="Yes",_xlfn.HSTACK(DimArray,DimValuesArray),""))*$A45/IF($H45=0,12,$H45),"Manual Allocation",AG45))</f>
        <v>0</v>
      </c>
      <c r="V45" s="14" cm="1">
        <f t="array" ref="V45">IF($F45="","",_xlfn.SWITCH($L45,"Equal allocation",ROUND($M45/12,2),"Weighted Allocation",$M45*_xll.BC.TURNOVER(Connection,$F45,,,V$2,V$3,IF(ApplyDimOnActuals="Yes",_xlfn.HSTACK(DimArray,DimValuesArray),""))*$A45/IF($H45=0,12,$H45),"Manual Allocation",AH45))</f>
        <v>0</v>
      </c>
      <c r="W45" s="14" cm="1">
        <f t="array" ref="W45">IF($F45="","",_xlfn.SWITCH($L45,"Equal allocation",ROUND($M45/12,2),"Weighted Allocation",$M45*_xll.BC.TURNOVER(Connection,$F45,,,W$2,W$3,IF(ApplyDimOnActuals="Yes",_xlfn.HSTACK(DimArray,DimValuesArray),""))*$A45/IF($H45=0,12,$H45),"Manual Allocation",AI45))</f>
        <v>0</v>
      </c>
      <c r="X45" s="14" cm="1">
        <f t="array" ref="X45">IF($F45="","",_xlfn.SWITCH($L45,"Equal allocation",ROUND($M45/12,2),"Weighted Allocation",$M45*_xll.BC.TURNOVER(Connection,$F45,,,X$2,X$3,IF(ApplyDimOnActuals="Yes",_xlfn.HSTACK(DimArray,DimValuesArray),""))*$A45/IF($H45=0,12,$H45),"Manual Allocation",AJ45))</f>
        <v>0</v>
      </c>
      <c r="Y45" s="14" cm="1">
        <f t="array" ref="Y45">IF($F45="","",_xlfn.SWITCH($L45,"Equal allocation",ROUND($M45/12,2),"Weighted Allocation",$M45*_xll.BC.TURNOVER(Connection,$F45,,,Y$2,Y$3,IF(ApplyDimOnActuals="Yes",_xlfn.HSTACK(DimArray,DimValuesArray),""))*$A45/IF($H45=0,12,$H45),"Manual Allocation",AK45))</f>
        <v>0</v>
      </c>
      <c r="Z45" s="14" cm="1">
        <f t="array" ref="Z45">IF($F45="","",_xlfn.SWITCH($L45,"Equal allocation",ROUND($M45/12,2),"Weighted Allocation",$M45*_xll.BC.TURNOVER(Connection,$F45,,,Z$2,Z$3,IF(ApplyDimOnActuals="Yes",_xlfn.HSTACK(DimArray,DimValuesArray),""))*$A45/IF($H45=0,12,$H45),"Manual Allocation",AL45))</f>
        <v>0</v>
      </c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</row>
    <row r="46" spans="1:38" s="23" customFormat="1" x14ac:dyDescent="0.45">
      <c r="A46" s="18">
        <v>1</v>
      </c>
      <c r="B46" s="18" t="str">
        <v>Assets</v>
      </c>
      <c r="C46" s="18"/>
      <c r="D46" s="18"/>
      <c r="E46" s="18"/>
      <c r="F46" s="13" t="str">
        <v>2420</v>
      </c>
      <c r="G46" s="13" t="str">
        <v>Vendor Prepayments VAT 10 %</v>
      </c>
      <c r="H46" s="14">
        <v>0</v>
      </c>
      <c r="I46" s="34"/>
      <c r="J46" s="15" t="str" cm="1">
        <f t="array" ref="J46">IF($F46="","",_xll.BC.WRITEBACKBUDGET(Connection,$G$8,$G$9,$A$8:$A$11,$L$1,$F46,$O46:$Z46,$O$1:$Z$1,$K46,_xlfn.HSTACK(DimArray,DimValuesArray)))</f>
        <v>Pending</v>
      </c>
      <c r="K46" s="15"/>
      <c r="L46" s="15" t="str">
        <f t="shared" si="6"/>
        <v>Equal Allocation</v>
      </c>
      <c r="M46" s="14">
        <f t="shared" si="4"/>
        <v>0</v>
      </c>
      <c r="N46" s="14">
        <f t="shared" si="5"/>
        <v>0</v>
      </c>
      <c r="O46" s="14" cm="1">
        <f t="array" ref="O46">IF($F46="","",_xlfn.SWITCH($L46,"Equal allocation",ROUND($M46/12,2),"Weighted Allocation",$M46*_xll.BC.TURNOVER(Connection,$F46,,,O$2,O$3,IF(ApplyDimOnActuals="Yes",_xlfn.HSTACK(DimArray,DimValuesArray),""))*$A46/IF($H46=0,12,$H46),"Manual Allocation",AA46))</f>
        <v>0</v>
      </c>
      <c r="P46" s="14" cm="1">
        <f t="array" ref="P46">IF($F46="","",_xlfn.SWITCH($L46,"Equal allocation",ROUND($M46/12,2),"Weighted Allocation",$M46*_xll.BC.TURNOVER(Connection,$F46,,,P$2,P$3,IF(ApplyDimOnActuals="Yes",_xlfn.HSTACK(DimArray,DimValuesArray),""))*$A46/IF($H46=0,12,$H46),"Manual Allocation",AB46))</f>
        <v>0</v>
      </c>
      <c r="Q46" s="14" cm="1">
        <f t="array" ref="Q46">IF($F46="","",_xlfn.SWITCH($L46,"Equal allocation",ROUND($M46/12,2),"Weighted Allocation",$M46*_xll.BC.TURNOVER(Connection,$F46,,,Q$2,Q$3,IF(ApplyDimOnActuals="Yes",_xlfn.HSTACK(DimArray,DimValuesArray),""))*$A46/IF($H46=0,12,$H46),"Manual Allocation",AC46))</f>
        <v>0</v>
      </c>
      <c r="R46" s="14" cm="1">
        <f t="array" ref="R46">IF($F46="","",_xlfn.SWITCH($L46,"Equal allocation",ROUND($M46/12,2),"Weighted Allocation",$M46*_xll.BC.TURNOVER(Connection,$F46,,,R$2,R$3,IF(ApplyDimOnActuals="Yes",_xlfn.HSTACK(DimArray,DimValuesArray),""))*$A46/IF($H46=0,12,$H46),"Manual Allocation",AD46))</f>
        <v>0</v>
      </c>
      <c r="S46" s="14" cm="1">
        <f t="array" ref="S46">IF($F46="","",_xlfn.SWITCH($L46,"Equal allocation",ROUND($M46/12,2),"Weighted Allocation",$M46*_xll.BC.TURNOVER(Connection,$F46,,,S$2,S$3,IF(ApplyDimOnActuals="Yes",_xlfn.HSTACK(DimArray,DimValuesArray),""))*$A46/IF($H46=0,12,$H46),"Manual Allocation",AE46))</f>
        <v>0</v>
      </c>
      <c r="T46" s="14" cm="1">
        <f t="array" ref="T46">IF($F46="","",_xlfn.SWITCH($L46,"Equal allocation",ROUND($M46/12,2),"Weighted Allocation",$M46*_xll.BC.TURNOVER(Connection,$F46,,,T$2,T$3,IF(ApplyDimOnActuals="Yes",_xlfn.HSTACK(DimArray,DimValuesArray),""))*$A46/IF($H46=0,12,$H46),"Manual Allocation",AF46))</f>
        <v>0</v>
      </c>
      <c r="U46" s="14" cm="1">
        <f t="array" ref="U46">IF($F46="","",_xlfn.SWITCH($L46,"Equal allocation",ROUND($M46/12,2),"Weighted Allocation",$M46*_xll.BC.TURNOVER(Connection,$F46,,,U$2,U$3,IF(ApplyDimOnActuals="Yes",_xlfn.HSTACK(DimArray,DimValuesArray),""))*$A46/IF($H46=0,12,$H46),"Manual Allocation",AG46))</f>
        <v>0</v>
      </c>
      <c r="V46" s="14" cm="1">
        <f t="array" ref="V46">IF($F46="","",_xlfn.SWITCH($L46,"Equal allocation",ROUND($M46/12,2),"Weighted Allocation",$M46*_xll.BC.TURNOVER(Connection,$F46,,,V$2,V$3,IF(ApplyDimOnActuals="Yes",_xlfn.HSTACK(DimArray,DimValuesArray),""))*$A46/IF($H46=0,12,$H46),"Manual Allocation",AH46))</f>
        <v>0</v>
      </c>
      <c r="W46" s="14" cm="1">
        <f t="array" ref="W46">IF($F46="","",_xlfn.SWITCH($L46,"Equal allocation",ROUND($M46/12,2),"Weighted Allocation",$M46*_xll.BC.TURNOVER(Connection,$F46,,,W$2,W$3,IF(ApplyDimOnActuals="Yes",_xlfn.HSTACK(DimArray,DimValuesArray),""))*$A46/IF($H46=0,12,$H46),"Manual Allocation",AI46))</f>
        <v>0</v>
      </c>
      <c r="X46" s="14" cm="1">
        <f t="array" ref="X46">IF($F46="","",_xlfn.SWITCH($L46,"Equal allocation",ROUND($M46/12,2),"Weighted Allocation",$M46*_xll.BC.TURNOVER(Connection,$F46,,,X$2,X$3,IF(ApplyDimOnActuals="Yes",_xlfn.HSTACK(DimArray,DimValuesArray),""))*$A46/IF($H46=0,12,$H46),"Manual Allocation",AJ46))</f>
        <v>0</v>
      </c>
      <c r="Y46" s="14" cm="1">
        <f t="array" ref="Y46">IF($F46="","",_xlfn.SWITCH($L46,"Equal allocation",ROUND($M46/12,2),"Weighted Allocation",$M46*_xll.BC.TURNOVER(Connection,$F46,,,Y$2,Y$3,IF(ApplyDimOnActuals="Yes",_xlfn.HSTACK(DimArray,DimValuesArray),""))*$A46/IF($H46=0,12,$H46),"Manual Allocation",AK46))</f>
        <v>0</v>
      </c>
      <c r="Z46" s="14" cm="1">
        <f t="array" ref="Z46">IF($F46="","",_xlfn.SWITCH($L46,"Equal allocation",ROUND($M46/12,2),"Weighted Allocation",$M46*_xll.BC.TURNOVER(Connection,$F46,,,Z$2,Z$3,IF(ApplyDimOnActuals="Yes",_xlfn.HSTACK(DimArray,DimValuesArray),""))*$A46/IF($H46=0,12,$H46),"Manual Allocation",AL46))</f>
        <v>0</v>
      </c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</row>
    <row r="47" spans="1:38" s="23" customFormat="1" x14ac:dyDescent="0.45">
      <c r="A47" s="18">
        <v>1</v>
      </c>
      <c r="B47" s="18" t="str">
        <v>Assets</v>
      </c>
      <c r="C47" s="18"/>
      <c r="D47" s="18"/>
      <c r="E47" s="18"/>
      <c r="F47" s="13" t="str">
        <v>2430</v>
      </c>
      <c r="G47" s="13" t="str">
        <v>Vendor Prepayments VAT 25 %</v>
      </c>
      <c r="H47" s="14">
        <v>0</v>
      </c>
      <c r="I47" s="34"/>
      <c r="J47" s="15" t="str" cm="1">
        <f t="array" ref="J47">IF($F47="","",_xll.BC.WRITEBACKBUDGET(Connection,$G$8,$G$9,$A$8:$A$11,$L$1,$F47,$O47:$Z47,$O$1:$Z$1,$K47,_xlfn.HSTACK(DimArray,DimValuesArray)))</f>
        <v>Pending</v>
      </c>
      <c r="K47" s="15"/>
      <c r="L47" s="15" t="str">
        <f t="shared" si="6"/>
        <v>Equal Allocation</v>
      </c>
      <c r="M47" s="14">
        <f t="shared" si="4"/>
        <v>0</v>
      </c>
      <c r="N47" s="14">
        <f t="shared" si="5"/>
        <v>0</v>
      </c>
      <c r="O47" s="14" cm="1">
        <f t="array" ref="O47">IF($F47="","",_xlfn.SWITCH($L47,"Equal allocation",ROUND($M47/12,2),"Weighted Allocation",$M47*_xll.BC.TURNOVER(Connection,$F47,,,O$2,O$3,IF(ApplyDimOnActuals="Yes",_xlfn.HSTACK(DimArray,DimValuesArray),""))*$A47/IF($H47=0,12,$H47),"Manual Allocation",AA47))</f>
        <v>0</v>
      </c>
      <c r="P47" s="14" cm="1">
        <f t="array" ref="P47">IF($F47="","",_xlfn.SWITCH($L47,"Equal allocation",ROUND($M47/12,2),"Weighted Allocation",$M47*_xll.BC.TURNOVER(Connection,$F47,,,P$2,P$3,IF(ApplyDimOnActuals="Yes",_xlfn.HSTACK(DimArray,DimValuesArray),""))*$A47/IF($H47=0,12,$H47),"Manual Allocation",AB47))</f>
        <v>0</v>
      </c>
      <c r="Q47" s="14" cm="1">
        <f t="array" ref="Q47">IF($F47="","",_xlfn.SWITCH($L47,"Equal allocation",ROUND($M47/12,2),"Weighted Allocation",$M47*_xll.BC.TURNOVER(Connection,$F47,,,Q$2,Q$3,IF(ApplyDimOnActuals="Yes",_xlfn.HSTACK(DimArray,DimValuesArray),""))*$A47/IF($H47=0,12,$H47),"Manual Allocation",AC47))</f>
        <v>0</v>
      </c>
      <c r="R47" s="14" cm="1">
        <f t="array" ref="R47">IF($F47="","",_xlfn.SWITCH($L47,"Equal allocation",ROUND($M47/12,2),"Weighted Allocation",$M47*_xll.BC.TURNOVER(Connection,$F47,,,R$2,R$3,IF(ApplyDimOnActuals="Yes",_xlfn.HSTACK(DimArray,DimValuesArray),""))*$A47/IF($H47=0,12,$H47),"Manual Allocation",AD47))</f>
        <v>0</v>
      </c>
      <c r="S47" s="14" cm="1">
        <f t="array" ref="S47">IF($F47="","",_xlfn.SWITCH($L47,"Equal allocation",ROUND($M47/12,2),"Weighted Allocation",$M47*_xll.BC.TURNOVER(Connection,$F47,,,S$2,S$3,IF(ApplyDimOnActuals="Yes",_xlfn.HSTACK(DimArray,DimValuesArray),""))*$A47/IF($H47=0,12,$H47),"Manual Allocation",AE47))</f>
        <v>0</v>
      </c>
      <c r="T47" s="14" cm="1">
        <f t="array" ref="T47">IF($F47="","",_xlfn.SWITCH($L47,"Equal allocation",ROUND($M47/12,2),"Weighted Allocation",$M47*_xll.BC.TURNOVER(Connection,$F47,,,T$2,T$3,IF(ApplyDimOnActuals="Yes",_xlfn.HSTACK(DimArray,DimValuesArray),""))*$A47/IF($H47=0,12,$H47),"Manual Allocation",AF47))</f>
        <v>0</v>
      </c>
      <c r="U47" s="14" cm="1">
        <f t="array" ref="U47">IF($F47="","",_xlfn.SWITCH($L47,"Equal allocation",ROUND($M47/12,2),"Weighted Allocation",$M47*_xll.BC.TURNOVER(Connection,$F47,,,U$2,U$3,IF(ApplyDimOnActuals="Yes",_xlfn.HSTACK(DimArray,DimValuesArray),""))*$A47/IF($H47=0,12,$H47),"Manual Allocation",AG47))</f>
        <v>0</v>
      </c>
      <c r="V47" s="14" cm="1">
        <f t="array" ref="V47">IF($F47="","",_xlfn.SWITCH($L47,"Equal allocation",ROUND($M47/12,2),"Weighted Allocation",$M47*_xll.BC.TURNOVER(Connection,$F47,,,V$2,V$3,IF(ApplyDimOnActuals="Yes",_xlfn.HSTACK(DimArray,DimValuesArray),""))*$A47/IF($H47=0,12,$H47),"Manual Allocation",AH47))</f>
        <v>0</v>
      </c>
      <c r="W47" s="14" cm="1">
        <f t="array" ref="W47">IF($F47="","",_xlfn.SWITCH($L47,"Equal allocation",ROUND($M47/12,2),"Weighted Allocation",$M47*_xll.BC.TURNOVER(Connection,$F47,,,W$2,W$3,IF(ApplyDimOnActuals="Yes",_xlfn.HSTACK(DimArray,DimValuesArray),""))*$A47/IF($H47=0,12,$H47),"Manual Allocation",AI47))</f>
        <v>0</v>
      </c>
      <c r="X47" s="14" cm="1">
        <f t="array" ref="X47">IF($F47="","",_xlfn.SWITCH($L47,"Equal allocation",ROUND($M47/12,2),"Weighted Allocation",$M47*_xll.BC.TURNOVER(Connection,$F47,,,X$2,X$3,IF(ApplyDimOnActuals="Yes",_xlfn.HSTACK(DimArray,DimValuesArray),""))*$A47/IF($H47=0,12,$H47),"Manual Allocation",AJ47))</f>
        <v>0</v>
      </c>
      <c r="Y47" s="14" cm="1">
        <f t="array" ref="Y47">IF($F47="","",_xlfn.SWITCH($L47,"Equal allocation",ROUND($M47/12,2),"Weighted Allocation",$M47*_xll.BC.TURNOVER(Connection,$F47,,,Y$2,Y$3,IF(ApplyDimOnActuals="Yes",_xlfn.HSTACK(DimArray,DimValuesArray),""))*$A47/IF($H47=0,12,$H47),"Manual Allocation",AK47))</f>
        <v>0</v>
      </c>
      <c r="Z47" s="14" cm="1">
        <f t="array" ref="Z47">IF($F47="","",_xlfn.SWITCH($L47,"Equal allocation",ROUND($M47/12,2),"Weighted Allocation",$M47*_xll.BC.TURNOVER(Connection,$F47,,,Z$2,Z$3,IF(ApplyDimOnActuals="Yes",_xlfn.HSTACK(DimArray,DimValuesArray),""))*$A47/IF($H47=0,12,$H47),"Manual Allocation",AL47))</f>
        <v>0</v>
      </c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</row>
    <row r="48" spans="1:38" s="23" customFormat="1" x14ac:dyDescent="0.45">
      <c r="A48" s="18">
        <v>1</v>
      </c>
      <c r="B48" s="18" t="str">
        <v>Assets</v>
      </c>
      <c r="C48" s="18"/>
      <c r="D48" s="18"/>
      <c r="E48" s="18"/>
      <c r="F48" s="13" t="str">
        <v>1110</v>
      </c>
      <c r="G48" s="13" t="str">
        <v>Land and Buildings</v>
      </c>
      <c r="H48" s="14">
        <v>0</v>
      </c>
      <c r="I48" s="34"/>
      <c r="J48" s="15" t="str" cm="1">
        <f t="array" ref="J48">IF($F48="","",_xll.BC.WRITEBACKBUDGET(Connection,$G$8,$G$9,$A$8:$A$11,$L$1,$F48,$O48:$Z48,$O$1:$Z$1,$K48,_xlfn.HSTACK(DimArray,DimValuesArray)))</f>
        <v>Pending</v>
      </c>
      <c r="K48" s="15"/>
      <c r="L48" s="15" t="str">
        <f t="shared" si="6"/>
        <v>Equal Allocation</v>
      </c>
      <c r="M48" s="14">
        <f t="shared" si="4"/>
        <v>0</v>
      </c>
      <c r="N48" s="14">
        <f t="shared" si="5"/>
        <v>0</v>
      </c>
      <c r="O48" s="14" cm="1">
        <f t="array" ref="O48">IF($F48="","",_xlfn.SWITCH($L48,"Equal allocation",ROUND($M48/12,2),"Weighted Allocation",$M48*_xll.BC.TURNOVER(Connection,$F48,,,O$2,O$3,IF(ApplyDimOnActuals="Yes",_xlfn.HSTACK(DimArray,DimValuesArray),""))*$A48/IF($H48=0,12,$H48),"Manual Allocation",AA48))</f>
        <v>0</v>
      </c>
      <c r="P48" s="14" cm="1">
        <f t="array" ref="P48">IF($F48="","",_xlfn.SWITCH($L48,"Equal allocation",ROUND($M48/12,2),"Weighted Allocation",$M48*_xll.BC.TURNOVER(Connection,$F48,,,P$2,P$3,IF(ApplyDimOnActuals="Yes",_xlfn.HSTACK(DimArray,DimValuesArray),""))*$A48/IF($H48=0,12,$H48),"Manual Allocation",AB48))</f>
        <v>0</v>
      </c>
      <c r="Q48" s="14" cm="1">
        <f t="array" ref="Q48">IF($F48="","",_xlfn.SWITCH($L48,"Equal allocation",ROUND($M48/12,2),"Weighted Allocation",$M48*_xll.BC.TURNOVER(Connection,$F48,,,Q$2,Q$3,IF(ApplyDimOnActuals="Yes",_xlfn.HSTACK(DimArray,DimValuesArray),""))*$A48/IF($H48=0,12,$H48),"Manual Allocation",AC48))</f>
        <v>0</v>
      </c>
      <c r="R48" s="14" cm="1">
        <f t="array" ref="R48">IF($F48="","",_xlfn.SWITCH($L48,"Equal allocation",ROUND($M48/12,2),"Weighted Allocation",$M48*_xll.BC.TURNOVER(Connection,$F48,,,R$2,R$3,IF(ApplyDimOnActuals="Yes",_xlfn.HSTACK(DimArray,DimValuesArray),""))*$A48/IF($H48=0,12,$H48),"Manual Allocation",AD48))</f>
        <v>0</v>
      </c>
      <c r="S48" s="14" cm="1">
        <f t="array" ref="S48">IF($F48="","",_xlfn.SWITCH($L48,"Equal allocation",ROUND($M48/12,2),"Weighted Allocation",$M48*_xll.BC.TURNOVER(Connection,$F48,,,S$2,S$3,IF(ApplyDimOnActuals="Yes",_xlfn.HSTACK(DimArray,DimValuesArray),""))*$A48/IF($H48=0,12,$H48),"Manual Allocation",AE48))</f>
        <v>0</v>
      </c>
      <c r="T48" s="14" cm="1">
        <f t="array" ref="T48">IF($F48="","",_xlfn.SWITCH($L48,"Equal allocation",ROUND($M48/12,2),"Weighted Allocation",$M48*_xll.BC.TURNOVER(Connection,$F48,,,T$2,T$3,IF(ApplyDimOnActuals="Yes",_xlfn.HSTACK(DimArray,DimValuesArray),""))*$A48/IF($H48=0,12,$H48),"Manual Allocation",AF48))</f>
        <v>0</v>
      </c>
      <c r="U48" s="14" cm="1">
        <f t="array" ref="U48">IF($F48="","",_xlfn.SWITCH($L48,"Equal allocation",ROUND($M48/12,2),"Weighted Allocation",$M48*_xll.BC.TURNOVER(Connection,$F48,,,U$2,U$3,IF(ApplyDimOnActuals="Yes",_xlfn.HSTACK(DimArray,DimValuesArray),""))*$A48/IF($H48=0,12,$H48),"Manual Allocation",AG48))</f>
        <v>0</v>
      </c>
      <c r="V48" s="14" cm="1">
        <f t="array" ref="V48">IF($F48="","",_xlfn.SWITCH($L48,"Equal allocation",ROUND($M48/12,2),"Weighted Allocation",$M48*_xll.BC.TURNOVER(Connection,$F48,,,V$2,V$3,IF(ApplyDimOnActuals="Yes",_xlfn.HSTACK(DimArray,DimValuesArray),""))*$A48/IF($H48=0,12,$H48),"Manual Allocation",AH48))</f>
        <v>0</v>
      </c>
      <c r="W48" s="14" cm="1">
        <f t="array" ref="W48">IF($F48="","",_xlfn.SWITCH($L48,"Equal allocation",ROUND($M48/12,2),"Weighted Allocation",$M48*_xll.BC.TURNOVER(Connection,$F48,,,W$2,W$3,IF(ApplyDimOnActuals="Yes",_xlfn.HSTACK(DimArray,DimValuesArray),""))*$A48/IF($H48=0,12,$H48),"Manual Allocation",AI48))</f>
        <v>0</v>
      </c>
      <c r="X48" s="14" cm="1">
        <f t="array" ref="X48">IF($F48="","",_xlfn.SWITCH($L48,"Equal allocation",ROUND($M48/12,2),"Weighted Allocation",$M48*_xll.BC.TURNOVER(Connection,$F48,,,X$2,X$3,IF(ApplyDimOnActuals="Yes",_xlfn.HSTACK(DimArray,DimValuesArray),""))*$A48/IF($H48=0,12,$H48),"Manual Allocation",AJ48))</f>
        <v>0</v>
      </c>
      <c r="Y48" s="14" cm="1">
        <f t="array" ref="Y48">IF($F48="","",_xlfn.SWITCH($L48,"Equal allocation",ROUND($M48/12,2),"Weighted Allocation",$M48*_xll.BC.TURNOVER(Connection,$F48,,,Y$2,Y$3,IF(ApplyDimOnActuals="Yes",_xlfn.HSTACK(DimArray,DimValuesArray),""))*$A48/IF($H48=0,12,$H48),"Manual Allocation",AK48))</f>
        <v>0</v>
      </c>
      <c r="Z48" s="14" cm="1">
        <f t="array" ref="Z48">IF($F48="","",_xlfn.SWITCH($L48,"Equal allocation",ROUND($M48/12,2),"Weighted Allocation",$M48*_xll.BC.TURNOVER(Connection,$F48,,,Z$2,Z$3,IF(ApplyDimOnActuals="Yes",_xlfn.HSTACK(DimArray,DimValuesArray),""))*$A48/IF($H48=0,12,$H48),"Manual Allocation",AL48))</f>
        <v>0</v>
      </c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</row>
    <row r="49" spans="1:38" s="23" customFormat="1" x14ac:dyDescent="0.45">
      <c r="A49" s="18">
        <v>1</v>
      </c>
      <c r="B49" s="18" t="str">
        <v>Assets</v>
      </c>
      <c r="C49" s="18"/>
      <c r="D49" s="18"/>
      <c r="E49" s="18"/>
      <c r="F49" s="13" t="str">
        <v>1120</v>
      </c>
      <c r="G49" s="13" t="str">
        <v>Increases during the Year - Buildings</v>
      </c>
      <c r="H49" s="14">
        <v>0</v>
      </c>
      <c r="I49" s="34"/>
      <c r="J49" s="15" t="str" cm="1">
        <f t="array" ref="J49">IF($F49="","",_xll.BC.WRITEBACKBUDGET(Connection,$G$8,$G$9,$A$8:$A$11,$L$1,$F49,$O49:$Z49,$O$1:$Z$1,$K49,_xlfn.HSTACK(DimArray,DimValuesArray)))</f>
        <v>Pending</v>
      </c>
      <c r="K49" s="15"/>
      <c r="L49" s="15" t="str">
        <f t="shared" si="6"/>
        <v>Equal Allocation</v>
      </c>
      <c r="M49" s="14">
        <f t="shared" si="4"/>
        <v>0</v>
      </c>
      <c r="N49" s="14">
        <f t="shared" si="5"/>
        <v>0</v>
      </c>
      <c r="O49" s="14" cm="1">
        <f t="array" ref="O49">IF($F49="","",_xlfn.SWITCH($L49,"Equal allocation",ROUND($M49/12,2),"Weighted Allocation",$M49*_xll.BC.TURNOVER(Connection,$F49,,,O$2,O$3,IF(ApplyDimOnActuals="Yes",_xlfn.HSTACK(DimArray,DimValuesArray),""))*$A49/IF($H49=0,12,$H49),"Manual Allocation",AA49))</f>
        <v>0</v>
      </c>
      <c r="P49" s="14" cm="1">
        <f t="array" ref="P49">IF($F49="","",_xlfn.SWITCH($L49,"Equal allocation",ROUND($M49/12,2),"Weighted Allocation",$M49*_xll.BC.TURNOVER(Connection,$F49,,,P$2,P$3,IF(ApplyDimOnActuals="Yes",_xlfn.HSTACK(DimArray,DimValuesArray),""))*$A49/IF($H49=0,12,$H49),"Manual Allocation",AB49))</f>
        <v>0</v>
      </c>
      <c r="Q49" s="14" cm="1">
        <f t="array" ref="Q49">IF($F49="","",_xlfn.SWITCH($L49,"Equal allocation",ROUND($M49/12,2),"Weighted Allocation",$M49*_xll.BC.TURNOVER(Connection,$F49,,,Q$2,Q$3,IF(ApplyDimOnActuals="Yes",_xlfn.HSTACK(DimArray,DimValuesArray),""))*$A49/IF($H49=0,12,$H49),"Manual Allocation",AC49))</f>
        <v>0</v>
      </c>
      <c r="R49" s="14" cm="1">
        <f t="array" ref="R49">IF($F49="","",_xlfn.SWITCH($L49,"Equal allocation",ROUND($M49/12,2),"Weighted Allocation",$M49*_xll.BC.TURNOVER(Connection,$F49,,,R$2,R$3,IF(ApplyDimOnActuals="Yes",_xlfn.HSTACK(DimArray,DimValuesArray),""))*$A49/IF($H49=0,12,$H49),"Manual Allocation",AD49))</f>
        <v>0</v>
      </c>
      <c r="S49" s="14" cm="1">
        <f t="array" ref="S49">IF($F49="","",_xlfn.SWITCH($L49,"Equal allocation",ROUND($M49/12,2),"Weighted Allocation",$M49*_xll.BC.TURNOVER(Connection,$F49,,,S$2,S$3,IF(ApplyDimOnActuals="Yes",_xlfn.HSTACK(DimArray,DimValuesArray),""))*$A49/IF($H49=0,12,$H49),"Manual Allocation",AE49))</f>
        <v>0</v>
      </c>
      <c r="T49" s="14" cm="1">
        <f t="array" ref="T49">IF($F49="","",_xlfn.SWITCH($L49,"Equal allocation",ROUND($M49/12,2),"Weighted Allocation",$M49*_xll.BC.TURNOVER(Connection,$F49,,,T$2,T$3,IF(ApplyDimOnActuals="Yes",_xlfn.HSTACK(DimArray,DimValuesArray),""))*$A49/IF($H49=0,12,$H49),"Manual Allocation",AF49))</f>
        <v>0</v>
      </c>
      <c r="U49" s="14" cm="1">
        <f t="array" ref="U49">IF($F49="","",_xlfn.SWITCH($L49,"Equal allocation",ROUND($M49/12,2),"Weighted Allocation",$M49*_xll.BC.TURNOVER(Connection,$F49,,,U$2,U$3,IF(ApplyDimOnActuals="Yes",_xlfn.HSTACK(DimArray,DimValuesArray),""))*$A49/IF($H49=0,12,$H49),"Manual Allocation",AG49))</f>
        <v>0</v>
      </c>
      <c r="V49" s="14" cm="1">
        <f t="array" ref="V49">IF($F49="","",_xlfn.SWITCH($L49,"Equal allocation",ROUND($M49/12,2),"Weighted Allocation",$M49*_xll.BC.TURNOVER(Connection,$F49,,,V$2,V$3,IF(ApplyDimOnActuals="Yes",_xlfn.HSTACK(DimArray,DimValuesArray),""))*$A49/IF($H49=0,12,$H49),"Manual Allocation",AH49))</f>
        <v>0</v>
      </c>
      <c r="W49" s="14" cm="1">
        <f t="array" ref="W49">IF($F49="","",_xlfn.SWITCH($L49,"Equal allocation",ROUND($M49/12,2),"Weighted Allocation",$M49*_xll.BC.TURNOVER(Connection,$F49,,,W$2,W$3,IF(ApplyDimOnActuals="Yes",_xlfn.HSTACK(DimArray,DimValuesArray),""))*$A49/IF($H49=0,12,$H49),"Manual Allocation",AI49))</f>
        <v>0</v>
      </c>
      <c r="X49" s="14" cm="1">
        <f t="array" ref="X49">IF($F49="","",_xlfn.SWITCH($L49,"Equal allocation",ROUND($M49/12,2),"Weighted Allocation",$M49*_xll.BC.TURNOVER(Connection,$F49,,,X$2,X$3,IF(ApplyDimOnActuals="Yes",_xlfn.HSTACK(DimArray,DimValuesArray),""))*$A49/IF($H49=0,12,$H49),"Manual Allocation",AJ49))</f>
        <v>0</v>
      </c>
      <c r="Y49" s="14" cm="1">
        <f t="array" ref="Y49">IF($F49="","",_xlfn.SWITCH($L49,"Equal allocation",ROUND($M49/12,2),"Weighted Allocation",$M49*_xll.BC.TURNOVER(Connection,$F49,,,Y$2,Y$3,IF(ApplyDimOnActuals="Yes",_xlfn.HSTACK(DimArray,DimValuesArray),""))*$A49/IF($H49=0,12,$H49),"Manual Allocation",AK49))</f>
        <v>0</v>
      </c>
      <c r="Z49" s="14" cm="1">
        <f t="array" ref="Z49">IF($F49="","",_xlfn.SWITCH($L49,"Equal allocation",ROUND($M49/12,2),"Weighted Allocation",$M49*_xll.BC.TURNOVER(Connection,$F49,,,Z$2,Z$3,IF(ApplyDimOnActuals="Yes",_xlfn.HSTACK(DimArray,DimValuesArray),""))*$A49/IF($H49=0,12,$H49),"Manual Allocation",AL49))</f>
        <v>0</v>
      </c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</row>
    <row r="50" spans="1:38" s="23" customFormat="1" x14ac:dyDescent="0.45">
      <c r="A50" s="18">
        <v>1</v>
      </c>
      <c r="B50" s="18" t="str">
        <v>Assets</v>
      </c>
      <c r="C50" s="18"/>
      <c r="D50" s="18"/>
      <c r="E50" s="18"/>
      <c r="F50" s="13" t="str">
        <v>1130</v>
      </c>
      <c r="G50" s="13" t="str">
        <v>Decreases during the Year - Buildings</v>
      </c>
      <c r="H50" s="14">
        <v>0</v>
      </c>
      <c r="I50" s="34"/>
      <c r="J50" s="15" t="str" cm="1">
        <f t="array" ref="J50">IF($F50="","",_xll.BC.WRITEBACKBUDGET(Connection,$G$8,$G$9,$A$8:$A$11,$L$1,$F50,$O50:$Z50,$O$1:$Z$1,$K50,_xlfn.HSTACK(DimArray,DimValuesArray)))</f>
        <v>Pending</v>
      </c>
      <c r="K50" s="15"/>
      <c r="L50" s="15" t="str">
        <f t="shared" si="6"/>
        <v>Equal Allocation</v>
      </c>
      <c r="M50" s="14">
        <f t="shared" si="4"/>
        <v>0</v>
      </c>
      <c r="N50" s="14">
        <f t="shared" si="5"/>
        <v>0</v>
      </c>
      <c r="O50" s="14" cm="1">
        <f t="array" ref="O50">IF($F50="","",_xlfn.SWITCH($L50,"Equal allocation",ROUND($M50/12,2),"Weighted Allocation",$M50*_xll.BC.TURNOVER(Connection,$F50,,,O$2,O$3,IF(ApplyDimOnActuals="Yes",_xlfn.HSTACK(DimArray,DimValuesArray),""))*$A50/IF($H50=0,12,$H50),"Manual Allocation",AA50))</f>
        <v>0</v>
      </c>
      <c r="P50" s="14" cm="1">
        <f t="array" ref="P50">IF($F50="","",_xlfn.SWITCH($L50,"Equal allocation",ROUND($M50/12,2),"Weighted Allocation",$M50*_xll.BC.TURNOVER(Connection,$F50,,,P$2,P$3,IF(ApplyDimOnActuals="Yes",_xlfn.HSTACK(DimArray,DimValuesArray),""))*$A50/IF($H50=0,12,$H50),"Manual Allocation",AB50))</f>
        <v>0</v>
      </c>
      <c r="Q50" s="14" cm="1">
        <f t="array" ref="Q50">IF($F50="","",_xlfn.SWITCH($L50,"Equal allocation",ROUND($M50/12,2),"Weighted Allocation",$M50*_xll.BC.TURNOVER(Connection,$F50,,,Q$2,Q$3,IF(ApplyDimOnActuals="Yes",_xlfn.HSTACK(DimArray,DimValuesArray),""))*$A50/IF($H50=0,12,$H50),"Manual Allocation",AC50))</f>
        <v>0</v>
      </c>
      <c r="R50" s="14" cm="1">
        <f t="array" ref="R50">IF($F50="","",_xlfn.SWITCH($L50,"Equal allocation",ROUND($M50/12,2),"Weighted Allocation",$M50*_xll.BC.TURNOVER(Connection,$F50,,,R$2,R$3,IF(ApplyDimOnActuals="Yes",_xlfn.HSTACK(DimArray,DimValuesArray),""))*$A50/IF($H50=0,12,$H50),"Manual Allocation",AD50))</f>
        <v>0</v>
      </c>
      <c r="S50" s="14" cm="1">
        <f t="array" ref="S50">IF($F50="","",_xlfn.SWITCH($L50,"Equal allocation",ROUND($M50/12,2),"Weighted Allocation",$M50*_xll.BC.TURNOVER(Connection,$F50,,,S$2,S$3,IF(ApplyDimOnActuals="Yes",_xlfn.HSTACK(DimArray,DimValuesArray),""))*$A50/IF($H50=0,12,$H50),"Manual Allocation",AE50))</f>
        <v>0</v>
      </c>
      <c r="T50" s="14" cm="1">
        <f t="array" ref="T50">IF($F50="","",_xlfn.SWITCH($L50,"Equal allocation",ROUND($M50/12,2),"Weighted Allocation",$M50*_xll.BC.TURNOVER(Connection,$F50,,,T$2,T$3,IF(ApplyDimOnActuals="Yes",_xlfn.HSTACK(DimArray,DimValuesArray),""))*$A50/IF($H50=0,12,$H50),"Manual Allocation",AF50))</f>
        <v>0</v>
      </c>
      <c r="U50" s="14" cm="1">
        <f t="array" ref="U50">IF($F50="","",_xlfn.SWITCH($L50,"Equal allocation",ROUND($M50/12,2),"Weighted Allocation",$M50*_xll.BC.TURNOVER(Connection,$F50,,,U$2,U$3,IF(ApplyDimOnActuals="Yes",_xlfn.HSTACK(DimArray,DimValuesArray),""))*$A50/IF($H50=0,12,$H50),"Manual Allocation",AG50))</f>
        <v>0</v>
      </c>
      <c r="V50" s="14" cm="1">
        <f t="array" ref="V50">IF($F50="","",_xlfn.SWITCH($L50,"Equal allocation",ROUND($M50/12,2),"Weighted Allocation",$M50*_xll.BC.TURNOVER(Connection,$F50,,,V$2,V$3,IF(ApplyDimOnActuals="Yes",_xlfn.HSTACK(DimArray,DimValuesArray),""))*$A50/IF($H50=0,12,$H50),"Manual Allocation",AH50))</f>
        <v>0</v>
      </c>
      <c r="W50" s="14" cm="1">
        <f t="array" ref="W50">IF($F50="","",_xlfn.SWITCH($L50,"Equal allocation",ROUND($M50/12,2),"Weighted Allocation",$M50*_xll.BC.TURNOVER(Connection,$F50,,,W$2,W$3,IF(ApplyDimOnActuals="Yes",_xlfn.HSTACK(DimArray,DimValuesArray),""))*$A50/IF($H50=0,12,$H50),"Manual Allocation",AI50))</f>
        <v>0</v>
      </c>
      <c r="X50" s="14" cm="1">
        <f t="array" ref="X50">IF($F50="","",_xlfn.SWITCH($L50,"Equal allocation",ROUND($M50/12,2),"Weighted Allocation",$M50*_xll.BC.TURNOVER(Connection,$F50,,,X$2,X$3,IF(ApplyDimOnActuals="Yes",_xlfn.HSTACK(DimArray,DimValuesArray),""))*$A50/IF($H50=0,12,$H50),"Manual Allocation",AJ50))</f>
        <v>0</v>
      </c>
      <c r="Y50" s="14" cm="1">
        <f t="array" ref="Y50">IF($F50="","",_xlfn.SWITCH($L50,"Equal allocation",ROUND($M50/12,2),"Weighted Allocation",$M50*_xll.BC.TURNOVER(Connection,$F50,,,Y$2,Y$3,IF(ApplyDimOnActuals="Yes",_xlfn.HSTACK(DimArray,DimValuesArray),""))*$A50/IF($H50=0,12,$H50),"Manual Allocation",AK50))</f>
        <v>0</v>
      </c>
      <c r="Z50" s="14" cm="1">
        <f t="array" ref="Z50">IF($F50="","",_xlfn.SWITCH($L50,"Equal allocation",ROUND($M50/12,2),"Weighted Allocation",$M50*_xll.BC.TURNOVER(Connection,$F50,,,Z$2,Z$3,IF(ApplyDimOnActuals="Yes",_xlfn.HSTACK(DimArray,DimValuesArray),""))*$A50/IF($H50=0,12,$H50),"Manual Allocation",AL50))</f>
        <v>0</v>
      </c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</row>
    <row r="51" spans="1:38" s="23" customFormat="1" x14ac:dyDescent="0.45">
      <c r="A51" s="18">
        <v>1</v>
      </c>
      <c r="B51" s="18" t="str">
        <v>Assets</v>
      </c>
      <c r="C51" s="18"/>
      <c r="D51" s="18"/>
      <c r="E51" s="18"/>
      <c r="F51" s="13" t="str">
        <v>1210</v>
      </c>
      <c r="G51" s="13" t="str">
        <v>Operating Equipment</v>
      </c>
      <c r="H51" s="14">
        <v>0</v>
      </c>
      <c r="I51" s="34"/>
      <c r="J51" s="15" t="str" cm="1">
        <f t="array" ref="J51">IF($F51="","",_xll.BC.WRITEBACKBUDGET(Connection,$G$8,$G$9,$A$8:$A$11,$L$1,$F51,$O51:$Z51,$O$1:$Z$1,$K51,_xlfn.HSTACK(DimArray,DimValuesArray)))</f>
        <v>Pending</v>
      </c>
      <c r="K51" s="15"/>
      <c r="L51" s="15" t="str">
        <f t="shared" si="6"/>
        <v>Equal Allocation</v>
      </c>
      <c r="M51" s="14">
        <f t="shared" si="4"/>
        <v>0</v>
      </c>
      <c r="N51" s="14">
        <f t="shared" si="5"/>
        <v>0</v>
      </c>
      <c r="O51" s="14" cm="1">
        <f t="array" ref="O51">IF($F51="","",_xlfn.SWITCH($L51,"Equal allocation",ROUND($M51/12,2),"Weighted Allocation",$M51*_xll.BC.TURNOVER(Connection,$F51,,,O$2,O$3,IF(ApplyDimOnActuals="Yes",_xlfn.HSTACK(DimArray,DimValuesArray),""))*$A51/IF($H51=0,12,$H51),"Manual Allocation",AA51))</f>
        <v>0</v>
      </c>
      <c r="P51" s="14" cm="1">
        <f t="array" ref="P51">IF($F51="","",_xlfn.SWITCH($L51,"Equal allocation",ROUND($M51/12,2),"Weighted Allocation",$M51*_xll.BC.TURNOVER(Connection,$F51,,,P$2,P$3,IF(ApplyDimOnActuals="Yes",_xlfn.HSTACK(DimArray,DimValuesArray),""))*$A51/IF($H51=0,12,$H51),"Manual Allocation",AB51))</f>
        <v>0</v>
      </c>
      <c r="Q51" s="14" cm="1">
        <f t="array" ref="Q51">IF($F51="","",_xlfn.SWITCH($L51,"Equal allocation",ROUND($M51/12,2),"Weighted Allocation",$M51*_xll.BC.TURNOVER(Connection,$F51,,,Q$2,Q$3,IF(ApplyDimOnActuals="Yes",_xlfn.HSTACK(DimArray,DimValuesArray),""))*$A51/IF($H51=0,12,$H51),"Manual Allocation",AC51))</f>
        <v>0</v>
      </c>
      <c r="R51" s="14" cm="1">
        <f t="array" ref="R51">IF($F51="","",_xlfn.SWITCH($L51,"Equal allocation",ROUND($M51/12,2),"Weighted Allocation",$M51*_xll.BC.TURNOVER(Connection,$F51,,,R$2,R$3,IF(ApplyDimOnActuals="Yes",_xlfn.HSTACK(DimArray,DimValuesArray),""))*$A51/IF($H51=0,12,$H51),"Manual Allocation",AD51))</f>
        <v>0</v>
      </c>
      <c r="S51" s="14" cm="1">
        <f t="array" ref="S51">IF($F51="","",_xlfn.SWITCH($L51,"Equal allocation",ROUND($M51/12,2),"Weighted Allocation",$M51*_xll.BC.TURNOVER(Connection,$F51,,,S$2,S$3,IF(ApplyDimOnActuals="Yes",_xlfn.HSTACK(DimArray,DimValuesArray),""))*$A51/IF($H51=0,12,$H51),"Manual Allocation",AE51))</f>
        <v>0</v>
      </c>
      <c r="T51" s="14" cm="1">
        <f t="array" ref="T51">IF($F51="","",_xlfn.SWITCH($L51,"Equal allocation",ROUND($M51/12,2),"Weighted Allocation",$M51*_xll.BC.TURNOVER(Connection,$F51,,,T$2,T$3,IF(ApplyDimOnActuals="Yes",_xlfn.HSTACK(DimArray,DimValuesArray),""))*$A51/IF($H51=0,12,$H51),"Manual Allocation",AF51))</f>
        <v>0</v>
      </c>
      <c r="U51" s="14" cm="1">
        <f t="array" ref="U51">IF($F51="","",_xlfn.SWITCH($L51,"Equal allocation",ROUND($M51/12,2),"Weighted Allocation",$M51*_xll.BC.TURNOVER(Connection,$F51,,,U$2,U$3,IF(ApplyDimOnActuals="Yes",_xlfn.HSTACK(DimArray,DimValuesArray),""))*$A51/IF($H51=0,12,$H51),"Manual Allocation",AG51))</f>
        <v>0</v>
      </c>
      <c r="V51" s="14" cm="1">
        <f t="array" ref="V51">IF($F51="","",_xlfn.SWITCH($L51,"Equal allocation",ROUND($M51/12,2),"Weighted Allocation",$M51*_xll.BC.TURNOVER(Connection,$F51,,,V$2,V$3,IF(ApplyDimOnActuals="Yes",_xlfn.HSTACK(DimArray,DimValuesArray),""))*$A51/IF($H51=0,12,$H51),"Manual Allocation",AH51))</f>
        <v>0</v>
      </c>
      <c r="W51" s="14" cm="1">
        <f t="array" ref="W51">IF($F51="","",_xlfn.SWITCH($L51,"Equal allocation",ROUND($M51/12,2),"Weighted Allocation",$M51*_xll.BC.TURNOVER(Connection,$F51,,,W$2,W$3,IF(ApplyDimOnActuals="Yes",_xlfn.HSTACK(DimArray,DimValuesArray),""))*$A51/IF($H51=0,12,$H51),"Manual Allocation",AI51))</f>
        <v>0</v>
      </c>
      <c r="X51" s="14" cm="1">
        <f t="array" ref="X51">IF($F51="","",_xlfn.SWITCH($L51,"Equal allocation",ROUND($M51/12,2),"Weighted Allocation",$M51*_xll.BC.TURNOVER(Connection,$F51,,,X$2,X$3,IF(ApplyDimOnActuals="Yes",_xlfn.HSTACK(DimArray,DimValuesArray),""))*$A51/IF($H51=0,12,$H51),"Manual Allocation",AJ51))</f>
        <v>0</v>
      </c>
      <c r="Y51" s="14" cm="1">
        <f t="array" ref="Y51">IF($F51="","",_xlfn.SWITCH($L51,"Equal allocation",ROUND($M51/12,2),"Weighted Allocation",$M51*_xll.BC.TURNOVER(Connection,$F51,,,Y$2,Y$3,IF(ApplyDimOnActuals="Yes",_xlfn.HSTACK(DimArray,DimValuesArray),""))*$A51/IF($H51=0,12,$H51),"Manual Allocation",AK51))</f>
        <v>0</v>
      </c>
      <c r="Z51" s="14" cm="1">
        <f t="array" ref="Z51">IF($F51="","",_xlfn.SWITCH($L51,"Equal allocation",ROUND($M51/12,2),"Weighted Allocation",$M51*_xll.BC.TURNOVER(Connection,$F51,,,Z$2,Z$3,IF(ApplyDimOnActuals="Yes",_xlfn.HSTACK(DimArray,DimValuesArray),""))*$A51/IF($H51=0,12,$H51),"Manual Allocation",AL51))</f>
        <v>0</v>
      </c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</row>
    <row r="52" spans="1:38" s="23" customFormat="1" x14ac:dyDescent="0.45">
      <c r="A52" s="18">
        <v>1</v>
      </c>
      <c r="B52" s="18" t="str">
        <v>Assets</v>
      </c>
      <c r="C52" s="18"/>
      <c r="D52" s="18"/>
      <c r="E52" s="18"/>
      <c r="F52" s="13" t="str">
        <v>1220</v>
      </c>
      <c r="G52" s="13" t="str">
        <v>Increases during the Year</v>
      </c>
      <c r="H52" s="14">
        <v>0</v>
      </c>
      <c r="I52" s="34"/>
      <c r="J52" s="15" t="str" cm="1">
        <f t="array" ref="J52">IF($F52="","",_xll.BC.WRITEBACKBUDGET(Connection,$G$8,$G$9,$A$8:$A$11,$L$1,$F52,$O52:$Z52,$O$1:$Z$1,$K52,_xlfn.HSTACK(DimArray,DimValuesArray)))</f>
        <v>Pending</v>
      </c>
      <c r="K52" s="15"/>
      <c r="L52" s="15" t="str">
        <f t="shared" si="6"/>
        <v>Equal Allocation</v>
      </c>
      <c r="M52" s="14">
        <f t="shared" si="4"/>
        <v>0</v>
      </c>
      <c r="N52" s="14">
        <f t="shared" si="5"/>
        <v>0</v>
      </c>
      <c r="O52" s="14" cm="1">
        <f t="array" ref="O52">IF($F52="","",_xlfn.SWITCH($L52,"Equal allocation",ROUND($M52/12,2),"Weighted Allocation",$M52*_xll.BC.TURNOVER(Connection,$F52,,,O$2,O$3,IF(ApplyDimOnActuals="Yes",_xlfn.HSTACK(DimArray,DimValuesArray),""))*$A52/IF($H52=0,12,$H52),"Manual Allocation",AA52))</f>
        <v>0</v>
      </c>
      <c r="P52" s="14" cm="1">
        <f t="array" ref="P52">IF($F52="","",_xlfn.SWITCH($L52,"Equal allocation",ROUND($M52/12,2),"Weighted Allocation",$M52*_xll.BC.TURNOVER(Connection,$F52,,,P$2,P$3,IF(ApplyDimOnActuals="Yes",_xlfn.HSTACK(DimArray,DimValuesArray),""))*$A52/IF($H52=0,12,$H52),"Manual Allocation",AB52))</f>
        <v>0</v>
      </c>
      <c r="Q52" s="14" cm="1">
        <f t="array" ref="Q52">IF($F52="","",_xlfn.SWITCH($L52,"Equal allocation",ROUND($M52/12,2),"Weighted Allocation",$M52*_xll.BC.TURNOVER(Connection,$F52,,,Q$2,Q$3,IF(ApplyDimOnActuals="Yes",_xlfn.HSTACK(DimArray,DimValuesArray),""))*$A52/IF($H52=0,12,$H52),"Manual Allocation",AC52))</f>
        <v>0</v>
      </c>
      <c r="R52" s="14" cm="1">
        <f t="array" ref="R52">IF($F52="","",_xlfn.SWITCH($L52,"Equal allocation",ROUND($M52/12,2),"Weighted Allocation",$M52*_xll.BC.TURNOVER(Connection,$F52,,,R$2,R$3,IF(ApplyDimOnActuals="Yes",_xlfn.HSTACK(DimArray,DimValuesArray),""))*$A52/IF($H52=0,12,$H52),"Manual Allocation",AD52))</f>
        <v>0</v>
      </c>
      <c r="S52" s="14" cm="1">
        <f t="array" ref="S52">IF($F52="","",_xlfn.SWITCH($L52,"Equal allocation",ROUND($M52/12,2),"Weighted Allocation",$M52*_xll.BC.TURNOVER(Connection,$F52,,,S$2,S$3,IF(ApplyDimOnActuals="Yes",_xlfn.HSTACK(DimArray,DimValuesArray),""))*$A52/IF($H52=0,12,$H52),"Manual Allocation",AE52))</f>
        <v>0</v>
      </c>
      <c r="T52" s="14" cm="1">
        <f t="array" ref="T52">IF($F52="","",_xlfn.SWITCH($L52,"Equal allocation",ROUND($M52/12,2),"Weighted Allocation",$M52*_xll.BC.TURNOVER(Connection,$F52,,,T$2,T$3,IF(ApplyDimOnActuals="Yes",_xlfn.HSTACK(DimArray,DimValuesArray),""))*$A52/IF($H52=0,12,$H52),"Manual Allocation",AF52))</f>
        <v>0</v>
      </c>
      <c r="U52" s="14" cm="1">
        <f t="array" ref="U52">IF($F52="","",_xlfn.SWITCH($L52,"Equal allocation",ROUND($M52/12,2),"Weighted Allocation",$M52*_xll.BC.TURNOVER(Connection,$F52,,,U$2,U$3,IF(ApplyDimOnActuals="Yes",_xlfn.HSTACK(DimArray,DimValuesArray),""))*$A52/IF($H52=0,12,$H52),"Manual Allocation",AG52))</f>
        <v>0</v>
      </c>
      <c r="V52" s="14" cm="1">
        <f t="array" ref="V52">IF($F52="","",_xlfn.SWITCH($L52,"Equal allocation",ROUND($M52/12,2),"Weighted Allocation",$M52*_xll.BC.TURNOVER(Connection,$F52,,,V$2,V$3,IF(ApplyDimOnActuals="Yes",_xlfn.HSTACK(DimArray,DimValuesArray),""))*$A52/IF($H52=0,12,$H52),"Manual Allocation",AH52))</f>
        <v>0</v>
      </c>
      <c r="W52" s="14" cm="1">
        <f t="array" ref="W52">IF($F52="","",_xlfn.SWITCH($L52,"Equal allocation",ROUND($M52/12,2),"Weighted Allocation",$M52*_xll.BC.TURNOVER(Connection,$F52,,,W$2,W$3,IF(ApplyDimOnActuals="Yes",_xlfn.HSTACK(DimArray,DimValuesArray),""))*$A52/IF($H52=0,12,$H52),"Manual Allocation",AI52))</f>
        <v>0</v>
      </c>
      <c r="X52" s="14" cm="1">
        <f t="array" ref="X52">IF($F52="","",_xlfn.SWITCH($L52,"Equal allocation",ROUND($M52/12,2),"Weighted Allocation",$M52*_xll.BC.TURNOVER(Connection,$F52,,,X$2,X$3,IF(ApplyDimOnActuals="Yes",_xlfn.HSTACK(DimArray,DimValuesArray),""))*$A52/IF($H52=0,12,$H52),"Manual Allocation",AJ52))</f>
        <v>0</v>
      </c>
      <c r="Y52" s="14" cm="1">
        <f t="array" ref="Y52">IF($F52="","",_xlfn.SWITCH($L52,"Equal allocation",ROUND($M52/12,2),"Weighted Allocation",$M52*_xll.BC.TURNOVER(Connection,$F52,,,Y$2,Y$3,IF(ApplyDimOnActuals="Yes",_xlfn.HSTACK(DimArray,DimValuesArray),""))*$A52/IF($H52=0,12,$H52),"Manual Allocation",AK52))</f>
        <v>0</v>
      </c>
      <c r="Z52" s="14" cm="1">
        <f t="array" ref="Z52">IF($F52="","",_xlfn.SWITCH($L52,"Equal allocation",ROUND($M52/12,2),"Weighted Allocation",$M52*_xll.BC.TURNOVER(Connection,$F52,,,Z$2,Z$3,IF(ApplyDimOnActuals="Yes",_xlfn.HSTACK(DimArray,DimValuesArray),""))*$A52/IF($H52=0,12,$H52),"Manual Allocation",AL52))</f>
        <v>0</v>
      </c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</row>
    <row r="53" spans="1:38" s="23" customFormat="1" x14ac:dyDescent="0.45">
      <c r="A53" s="18">
        <v>1</v>
      </c>
      <c r="B53" s="18" t="str">
        <v>Assets</v>
      </c>
      <c r="C53" s="18"/>
      <c r="D53" s="18"/>
      <c r="E53" s="18"/>
      <c r="F53" s="13" t="str">
        <v>1230</v>
      </c>
      <c r="G53" s="13" t="str">
        <v>Decreases during the Year</v>
      </c>
      <c r="H53" s="14">
        <v>0</v>
      </c>
      <c r="I53" s="34"/>
      <c r="J53" s="15" t="str" cm="1">
        <f t="array" ref="J53">IF($F53="","",_xll.BC.WRITEBACKBUDGET(Connection,$G$8,$G$9,$A$8:$A$11,$L$1,$F53,$O53:$Z53,$O$1:$Z$1,$K53,_xlfn.HSTACK(DimArray,DimValuesArray)))</f>
        <v>Pending</v>
      </c>
      <c r="K53" s="15"/>
      <c r="L53" s="15" t="str">
        <f t="shared" si="6"/>
        <v>Equal Allocation</v>
      </c>
      <c r="M53" s="14">
        <f t="shared" si="4"/>
        <v>0</v>
      </c>
      <c r="N53" s="14">
        <f t="shared" si="5"/>
        <v>0</v>
      </c>
      <c r="O53" s="14" cm="1">
        <f t="array" ref="O53">IF($F53="","",_xlfn.SWITCH($L53,"Equal allocation",ROUND($M53/12,2),"Weighted Allocation",$M53*_xll.BC.TURNOVER(Connection,$F53,,,O$2,O$3,IF(ApplyDimOnActuals="Yes",_xlfn.HSTACK(DimArray,DimValuesArray),""))*$A53/IF($H53=0,12,$H53),"Manual Allocation",AA53))</f>
        <v>0</v>
      </c>
      <c r="P53" s="14" cm="1">
        <f t="array" ref="P53">IF($F53="","",_xlfn.SWITCH($L53,"Equal allocation",ROUND($M53/12,2),"Weighted Allocation",$M53*_xll.BC.TURNOVER(Connection,$F53,,,P$2,P$3,IF(ApplyDimOnActuals="Yes",_xlfn.HSTACK(DimArray,DimValuesArray),""))*$A53/IF($H53=0,12,$H53),"Manual Allocation",AB53))</f>
        <v>0</v>
      </c>
      <c r="Q53" s="14" cm="1">
        <f t="array" ref="Q53">IF($F53="","",_xlfn.SWITCH($L53,"Equal allocation",ROUND($M53/12,2),"Weighted Allocation",$M53*_xll.BC.TURNOVER(Connection,$F53,,,Q$2,Q$3,IF(ApplyDimOnActuals="Yes",_xlfn.HSTACK(DimArray,DimValuesArray),""))*$A53/IF($H53=0,12,$H53),"Manual Allocation",AC53))</f>
        <v>0</v>
      </c>
      <c r="R53" s="14" cm="1">
        <f t="array" ref="R53">IF($F53="","",_xlfn.SWITCH($L53,"Equal allocation",ROUND($M53/12,2),"Weighted Allocation",$M53*_xll.BC.TURNOVER(Connection,$F53,,,R$2,R$3,IF(ApplyDimOnActuals="Yes",_xlfn.HSTACK(DimArray,DimValuesArray),""))*$A53/IF($H53=0,12,$H53),"Manual Allocation",AD53))</f>
        <v>0</v>
      </c>
      <c r="S53" s="14" cm="1">
        <f t="array" ref="S53">IF($F53="","",_xlfn.SWITCH($L53,"Equal allocation",ROUND($M53/12,2),"Weighted Allocation",$M53*_xll.BC.TURNOVER(Connection,$F53,,,S$2,S$3,IF(ApplyDimOnActuals="Yes",_xlfn.HSTACK(DimArray,DimValuesArray),""))*$A53/IF($H53=0,12,$H53),"Manual Allocation",AE53))</f>
        <v>0</v>
      </c>
      <c r="T53" s="14" cm="1">
        <f t="array" ref="T53">IF($F53="","",_xlfn.SWITCH($L53,"Equal allocation",ROUND($M53/12,2),"Weighted Allocation",$M53*_xll.BC.TURNOVER(Connection,$F53,,,T$2,T$3,IF(ApplyDimOnActuals="Yes",_xlfn.HSTACK(DimArray,DimValuesArray),""))*$A53/IF($H53=0,12,$H53),"Manual Allocation",AF53))</f>
        <v>0</v>
      </c>
      <c r="U53" s="14" cm="1">
        <f t="array" ref="U53">IF($F53="","",_xlfn.SWITCH($L53,"Equal allocation",ROUND($M53/12,2),"Weighted Allocation",$M53*_xll.BC.TURNOVER(Connection,$F53,,,U$2,U$3,IF(ApplyDimOnActuals="Yes",_xlfn.HSTACK(DimArray,DimValuesArray),""))*$A53/IF($H53=0,12,$H53),"Manual Allocation",AG53))</f>
        <v>0</v>
      </c>
      <c r="V53" s="14" cm="1">
        <f t="array" ref="V53">IF($F53="","",_xlfn.SWITCH($L53,"Equal allocation",ROUND($M53/12,2),"Weighted Allocation",$M53*_xll.BC.TURNOVER(Connection,$F53,,,V$2,V$3,IF(ApplyDimOnActuals="Yes",_xlfn.HSTACK(DimArray,DimValuesArray),""))*$A53/IF($H53=0,12,$H53),"Manual Allocation",AH53))</f>
        <v>0</v>
      </c>
      <c r="W53" s="14" cm="1">
        <f t="array" ref="W53">IF($F53="","",_xlfn.SWITCH($L53,"Equal allocation",ROUND($M53/12,2),"Weighted Allocation",$M53*_xll.BC.TURNOVER(Connection,$F53,,,W$2,W$3,IF(ApplyDimOnActuals="Yes",_xlfn.HSTACK(DimArray,DimValuesArray),""))*$A53/IF($H53=0,12,$H53),"Manual Allocation",AI53))</f>
        <v>0</v>
      </c>
      <c r="X53" s="14" cm="1">
        <f t="array" ref="X53">IF($F53="","",_xlfn.SWITCH($L53,"Equal allocation",ROUND($M53/12,2),"Weighted Allocation",$M53*_xll.BC.TURNOVER(Connection,$F53,,,X$2,X$3,IF(ApplyDimOnActuals="Yes",_xlfn.HSTACK(DimArray,DimValuesArray),""))*$A53/IF($H53=0,12,$H53),"Manual Allocation",AJ53))</f>
        <v>0</v>
      </c>
      <c r="Y53" s="14" cm="1">
        <f t="array" ref="Y53">IF($F53="","",_xlfn.SWITCH($L53,"Equal allocation",ROUND($M53/12,2),"Weighted Allocation",$M53*_xll.BC.TURNOVER(Connection,$F53,,,Y$2,Y$3,IF(ApplyDimOnActuals="Yes",_xlfn.HSTACK(DimArray,DimValuesArray),""))*$A53/IF($H53=0,12,$H53),"Manual Allocation",AK53))</f>
        <v>0</v>
      </c>
      <c r="Z53" s="14" cm="1">
        <f t="array" ref="Z53">IF($F53="","",_xlfn.SWITCH($L53,"Equal allocation",ROUND($M53/12,2),"Weighted Allocation",$M53*_xll.BC.TURNOVER(Connection,$F53,,,Z$2,Z$3,IF(ApplyDimOnActuals="Yes",_xlfn.HSTACK(DimArray,DimValuesArray),""))*$A53/IF($H53=0,12,$H53),"Manual Allocation",AL53))</f>
        <v>0</v>
      </c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</row>
    <row r="54" spans="1:38" s="23" customFormat="1" x14ac:dyDescent="0.45">
      <c r="A54" s="18">
        <v>1</v>
      </c>
      <c r="B54" s="18" t="str">
        <v>Assets</v>
      </c>
      <c r="C54" s="18"/>
      <c r="D54" s="18"/>
      <c r="E54" s="18"/>
      <c r="F54" s="13" t="str">
        <v>1240</v>
      </c>
      <c r="G54" s="13" t="str">
        <v>Accum. Depr., Oper. Equip.</v>
      </c>
      <c r="H54" s="14">
        <v>0</v>
      </c>
      <c r="I54" s="34"/>
      <c r="J54" s="15" t="str" cm="1">
        <f t="array" ref="J54">IF($F54="","",_xll.BC.WRITEBACKBUDGET(Connection,$G$8,$G$9,$A$8:$A$11,$L$1,$F54,$O54:$Z54,$O$1:$Z$1,$K54,_xlfn.HSTACK(DimArray,DimValuesArray)))</f>
        <v>Pending</v>
      </c>
      <c r="K54" s="15"/>
      <c r="L54" s="15" t="str">
        <f t="shared" si="6"/>
        <v>Equal Allocation</v>
      </c>
      <c r="M54" s="14">
        <f t="shared" si="4"/>
        <v>0</v>
      </c>
      <c r="N54" s="14">
        <f t="shared" si="5"/>
        <v>0</v>
      </c>
      <c r="O54" s="14" cm="1">
        <f t="array" ref="O54">IF($F54="","",_xlfn.SWITCH($L54,"Equal allocation",ROUND($M54/12,2),"Weighted Allocation",$M54*_xll.BC.TURNOVER(Connection,$F54,,,O$2,O$3,IF(ApplyDimOnActuals="Yes",_xlfn.HSTACK(DimArray,DimValuesArray),""))*$A54/IF($H54=0,12,$H54),"Manual Allocation",AA54))</f>
        <v>0</v>
      </c>
      <c r="P54" s="14" cm="1">
        <f t="array" ref="P54">IF($F54="","",_xlfn.SWITCH($L54,"Equal allocation",ROUND($M54/12,2),"Weighted Allocation",$M54*_xll.BC.TURNOVER(Connection,$F54,,,P$2,P$3,IF(ApplyDimOnActuals="Yes",_xlfn.HSTACK(DimArray,DimValuesArray),""))*$A54/IF($H54=0,12,$H54),"Manual Allocation",AB54))</f>
        <v>0</v>
      </c>
      <c r="Q54" s="14" cm="1">
        <f t="array" ref="Q54">IF($F54="","",_xlfn.SWITCH($L54,"Equal allocation",ROUND($M54/12,2),"Weighted Allocation",$M54*_xll.BC.TURNOVER(Connection,$F54,,,Q$2,Q$3,IF(ApplyDimOnActuals="Yes",_xlfn.HSTACK(DimArray,DimValuesArray),""))*$A54/IF($H54=0,12,$H54),"Manual Allocation",AC54))</f>
        <v>0</v>
      </c>
      <c r="R54" s="14" cm="1">
        <f t="array" ref="R54">IF($F54="","",_xlfn.SWITCH($L54,"Equal allocation",ROUND($M54/12,2),"Weighted Allocation",$M54*_xll.BC.TURNOVER(Connection,$F54,,,R$2,R$3,IF(ApplyDimOnActuals="Yes",_xlfn.HSTACK(DimArray,DimValuesArray),""))*$A54/IF($H54=0,12,$H54),"Manual Allocation",AD54))</f>
        <v>0</v>
      </c>
      <c r="S54" s="14" cm="1">
        <f t="array" ref="S54">IF($F54="","",_xlfn.SWITCH($L54,"Equal allocation",ROUND($M54/12,2),"Weighted Allocation",$M54*_xll.BC.TURNOVER(Connection,$F54,,,S$2,S$3,IF(ApplyDimOnActuals="Yes",_xlfn.HSTACK(DimArray,DimValuesArray),""))*$A54/IF($H54=0,12,$H54),"Manual Allocation",AE54))</f>
        <v>0</v>
      </c>
      <c r="T54" s="14" cm="1">
        <f t="array" ref="T54">IF($F54="","",_xlfn.SWITCH($L54,"Equal allocation",ROUND($M54/12,2),"Weighted Allocation",$M54*_xll.BC.TURNOVER(Connection,$F54,,,T$2,T$3,IF(ApplyDimOnActuals="Yes",_xlfn.HSTACK(DimArray,DimValuesArray),""))*$A54/IF($H54=0,12,$H54),"Manual Allocation",AF54))</f>
        <v>0</v>
      </c>
      <c r="U54" s="14" cm="1">
        <f t="array" ref="U54">IF($F54="","",_xlfn.SWITCH($L54,"Equal allocation",ROUND($M54/12,2),"Weighted Allocation",$M54*_xll.BC.TURNOVER(Connection,$F54,,,U$2,U$3,IF(ApplyDimOnActuals="Yes",_xlfn.HSTACK(DimArray,DimValuesArray),""))*$A54/IF($H54=0,12,$H54),"Manual Allocation",AG54))</f>
        <v>0</v>
      </c>
      <c r="V54" s="14" cm="1">
        <f t="array" ref="V54">IF($F54="","",_xlfn.SWITCH($L54,"Equal allocation",ROUND($M54/12,2),"Weighted Allocation",$M54*_xll.BC.TURNOVER(Connection,$F54,,,V$2,V$3,IF(ApplyDimOnActuals="Yes",_xlfn.HSTACK(DimArray,DimValuesArray),""))*$A54/IF($H54=0,12,$H54),"Manual Allocation",AH54))</f>
        <v>0</v>
      </c>
      <c r="W54" s="14" cm="1">
        <f t="array" ref="W54">IF($F54="","",_xlfn.SWITCH($L54,"Equal allocation",ROUND($M54/12,2),"Weighted Allocation",$M54*_xll.BC.TURNOVER(Connection,$F54,,,W$2,W$3,IF(ApplyDimOnActuals="Yes",_xlfn.HSTACK(DimArray,DimValuesArray),""))*$A54/IF($H54=0,12,$H54),"Manual Allocation",AI54))</f>
        <v>0</v>
      </c>
      <c r="X54" s="14" cm="1">
        <f t="array" ref="X54">IF($F54="","",_xlfn.SWITCH($L54,"Equal allocation",ROUND($M54/12,2),"Weighted Allocation",$M54*_xll.BC.TURNOVER(Connection,$F54,,,X$2,X$3,IF(ApplyDimOnActuals="Yes",_xlfn.HSTACK(DimArray,DimValuesArray),""))*$A54/IF($H54=0,12,$H54),"Manual Allocation",AJ54))</f>
        <v>0</v>
      </c>
      <c r="Y54" s="14" cm="1">
        <f t="array" ref="Y54">IF($F54="","",_xlfn.SWITCH($L54,"Equal allocation",ROUND($M54/12,2),"Weighted Allocation",$M54*_xll.BC.TURNOVER(Connection,$F54,,,Y$2,Y$3,IF(ApplyDimOnActuals="Yes",_xlfn.HSTACK(DimArray,DimValuesArray),""))*$A54/IF($H54=0,12,$H54),"Manual Allocation",AK54))</f>
        <v>0</v>
      </c>
      <c r="Z54" s="14" cm="1">
        <f t="array" ref="Z54">IF($F54="","",_xlfn.SWITCH($L54,"Equal allocation",ROUND($M54/12,2),"Weighted Allocation",$M54*_xll.BC.TURNOVER(Connection,$F54,,,Z$2,Z$3,IF(ApplyDimOnActuals="Yes",_xlfn.HSTACK(DimArray,DimValuesArray),""))*$A54/IF($H54=0,12,$H54),"Manual Allocation",AL54))</f>
        <v>0</v>
      </c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</row>
    <row r="55" spans="1:38" s="23" customFormat="1" x14ac:dyDescent="0.45">
      <c r="A55" s="18">
        <v>1</v>
      </c>
      <c r="B55" s="18" t="str">
        <v>Assets</v>
      </c>
      <c r="C55" s="18"/>
      <c r="D55" s="18"/>
      <c r="E55" s="18"/>
      <c r="F55" s="13" t="str">
        <v>1310</v>
      </c>
      <c r="G55" s="13" t="str">
        <v>Vehicles</v>
      </c>
      <c r="H55" s="14">
        <v>0</v>
      </c>
      <c r="I55" s="34"/>
      <c r="J55" s="15" t="str" cm="1">
        <f t="array" ref="J55">IF($F55="","",_xll.BC.WRITEBACKBUDGET(Connection,$G$8,$G$9,$A$8:$A$11,$L$1,$F55,$O55:$Z55,$O$1:$Z$1,$K55,_xlfn.HSTACK(DimArray,DimValuesArray)))</f>
        <v>Pending</v>
      </c>
      <c r="K55" s="15"/>
      <c r="L55" s="15" t="str">
        <f t="shared" si="6"/>
        <v>Equal Allocation</v>
      </c>
      <c r="M55" s="14">
        <f t="shared" si="4"/>
        <v>0</v>
      </c>
      <c r="N55" s="14">
        <f t="shared" si="5"/>
        <v>0</v>
      </c>
      <c r="O55" s="14" cm="1">
        <f t="array" ref="O55">IF($F55="","",_xlfn.SWITCH($L55,"Equal allocation",ROUND($M55/12,2),"Weighted Allocation",$M55*_xll.BC.TURNOVER(Connection,$F55,,,O$2,O$3,IF(ApplyDimOnActuals="Yes",_xlfn.HSTACK(DimArray,DimValuesArray),""))*$A55/IF($H55=0,12,$H55),"Manual Allocation",AA55))</f>
        <v>0</v>
      </c>
      <c r="P55" s="14" cm="1">
        <f t="array" ref="P55">IF($F55="","",_xlfn.SWITCH($L55,"Equal allocation",ROUND($M55/12,2),"Weighted Allocation",$M55*_xll.BC.TURNOVER(Connection,$F55,,,P$2,P$3,IF(ApplyDimOnActuals="Yes",_xlfn.HSTACK(DimArray,DimValuesArray),""))*$A55/IF($H55=0,12,$H55),"Manual Allocation",AB55))</f>
        <v>0</v>
      </c>
      <c r="Q55" s="14" cm="1">
        <f t="array" ref="Q55">IF($F55="","",_xlfn.SWITCH($L55,"Equal allocation",ROUND($M55/12,2),"Weighted Allocation",$M55*_xll.BC.TURNOVER(Connection,$F55,,,Q$2,Q$3,IF(ApplyDimOnActuals="Yes",_xlfn.HSTACK(DimArray,DimValuesArray),""))*$A55/IF($H55=0,12,$H55),"Manual Allocation",AC55))</f>
        <v>0</v>
      </c>
      <c r="R55" s="14" cm="1">
        <f t="array" ref="R55">IF($F55="","",_xlfn.SWITCH($L55,"Equal allocation",ROUND($M55/12,2),"Weighted Allocation",$M55*_xll.BC.TURNOVER(Connection,$F55,,,R$2,R$3,IF(ApplyDimOnActuals="Yes",_xlfn.HSTACK(DimArray,DimValuesArray),""))*$A55/IF($H55=0,12,$H55),"Manual Allocation",AD55))</f>
        <v>0</v>
      </c>
      <c r="S55" s="14" cm="1">
        <f t="array" ref="S55">IF($F55="","",_xlfn.SWITCH($L55,"Equal allocation",ROUND($M55/12,2),"Weighted Allocation",$M55*_xll.BC.TURNOVER(Connection,$F55,,,S$2,S$3,IF(ApplyDimOnActuals="Yes",_xlfn.HSTACK(DimArray,DimValuesArray),""))*$A55/IF($H55=0,12,$H55),"Manual Allocation",AE55))</f>
        <v>0</v>
      </c>
      <c r="T55" s="14" cm="1">
        <f t="array" ref="T55">IF($F55="","",_xlfn.SWITCH($L55,"Equal allocation",ROUND($M55/12,2),"Weighted Allocation",$M55*_xll.BC.TURNOVER(Connection,$F55,,,T$2,T$3,IF(ApplyDimOnActuals="Yes",_xlfn.HSTACK(DimArray,DimValuesArray),""))*$A55/IF($H55=0,12,$H55),"Manual Allocation",AF55))</f>
        <v>0</v>
      </c>
      <c r="U55" s="14" cm="1">
        <f t="array" ref="U55">IF($F55="","",_xlfn.SWITCH($L55,"Equal allocation",ROUND($M55/12,2),"Weighted Allocation",$M55*_xll.BC.TURNOVER(Connection,$F55,,,U$2,U$3,IF(ApplyDimOnActuals="Yes",_xlfn.HSTACK(DimArray,DimValuesArray),""))*$A55/IF($H55=0,12,$H55),"Manual Allocation",AG55))</f>
        <v>0</v>
      </c>
      <c r="V55" s="14" cm="1">
        <f t="array" ref="V55">IF($F55="","",_xlfn.SWITCH($L55,"Equal allocation",ROUND($M55/12,2),"Weighted Allocation",$M55*_xll.BC.TURNOVER(Connection,$F55,,,V$2,V$3,IF(ApplyDimOnActuals="Yes",_xlfn.HSTACK(DimArray,DimValuesArray),""))*$A55/IF($H55=0,12,$H55),"Manual Allocation",AH55))</f>
        <v>0</v>
      </c>
      <c r="W55" s="14" cm="1">
        <f t="array" ref="W55">IF($F55="","",_xlfn.SWITCH($L55,"Equal allocation",ROUND($M55/12,2),"Weighted Allocation",$M55*_xll.BC.TURNOVER(Connection,$F55,,,W$2,W$3,IF(ApplyDimOnActuals="Yes",_xlfn.HSTACK(DimArray,DimValuesArray),""))*$A55/IF($H55=0,12,$H55),"Manual Allocation",AI55))</f>
        <v>0</v>
      </c>
      <c r="X55" s="14" cm="1">
        <f t="array" ref="X55">IF($F55="","",_xlfn.SWITCH($L55,"Equal allocation",ROUND($M55/12,2),"Weighted Allocation",$M55*_xll.BC.TURNOVER(Connection,$F55,,,X$2,X$3,IF(ApplyDimOnActuals="Yes",_xlfn.HSTACK(DimArray,DimValuesArray),""))*$A55/IF($H55=0,12,$H55),"Manual Allocation",AJ55))</f>
        <v>0</v>
      </c>
      <c r="Y55" s="14" cm="1">
        <f t="array" ref="Y55">IF($F55="","",_xlfn.SWITCH($L55,"Equal allocation",ROUND($M55/12,2),"Weighted Allocation",$M55*_xll.BC.TURNOVER(Connection,$F55,,,Y$2,Y$3,IF(ApplyDimOnActuals="Yes",_xlfn.HSTACK(DimArray,DimValuesArray),""))*$A55/IF($H55=0,12,$H55),"Manual Allocation",AK55))</f>
        <v>0</v>
      </c>
      <c r="Z55" s="14" cm="1">
        <f t="array" ref="Z55">IF($F55="","",_xlfn.SWITCH($L55,"Equal allocation",ROUND($M55/12,2),"Weighted Allocation",$M55*_xll.BC.TURNOVER(Connection,$F55,,,Z$2,Z$3,IF(ApplyDimOnActuals="Yes",_xlfn.HSTACK(DimArray,DimValuesArray),""))*$A55/IF($H55=0,12,$H55),"Manual Allocation",AL55))</f>
        <v>0</v>
      </c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</row>
    <row r="56" spans="1:38" s="23" customFormat="1" x14ac:dyDescent="0.45">
      <c r="A56" s="18">
        <v>1</v>
      </c>
      <c r="B56" s="18" t="str">
        <v>Assets</v>
      </c>
      <c r="C56" s="18"/>
      <c r="D56" s="18"/>
      <c r="E56" s="18"/>
      <c r="F56" s="13" t="str">
        <v>1320</v>
      </c>
      <c r="G56" s="13" t="str">
        <v>Increases during the Year - Vehicles</v>
      </c>
      <c r="H56" s="14">
        <v>0</v>
      </c>
      <c r="I56" s="34"/>
      <c r="J56" s="15" t="str" cm="1">
        <f t="array" ref="J56">IF($F56="","",_xll.BC.WRITEBACKBUDGET(Connection,$G$8,$G$9,$A$8:$A$11,$L$1,$F56,$O56:$Z56,$O$1:$Z$1,$K56,_xlfn.HSTACK(DimArray,DimValuesArray)))</f>
        <v>Pending</v>
      </c>
      <c r="K56" s="15"/>
      <c r="L56" s="15" t="str">
        <f t="shared" si="6"/>
        <v>Equal Allocation</v>
      </c>
      <c r="M56" s="14">
        <f t="shared" si="4"/>
        <v>0</v>
      </c>
      <c r="N56" s="14">
        <f t="shared" si="5"/>
        <v>0</v>
      </c>
      <c r="O56" s="14" cm="1">
        <f t="array" ref="O56">IF($F56="","",_xlfn.SWITCH($L56,"Equal allocation",ROUND($M56/12,2),"Weighted Allocation",$M56*_xll.BC.TURNOVER(Connection,$F56,,,O$2,O$3,IF(ApplyDimOnActuals="Yes",_xlfn.HSTACK(DimArray,DimValuesArray),""))*$A56/IF($H56=0,12,$H56),"Manual Allocation",AA56))</f>
        <v>0</v>
      </c>
      <c r="P56" s="14" cm="1">
        <f t="array" ref="P56">IF($F56="","",_xlfn.SWITCH($L56,"Equal allocation",ROUND($M56/12,2),"Weighted Allocation",$M56*_xll.BC.TURNOVER(Connection,$F56,,,P$2,P$3,IF(ApplyDimOnActuals="Yes",_xlfn.HSTACK(DimArray,DimValuesArray),""))*$A56/IF($H56=0,12,$H56),"Manual Allocation",AB56))</f>
        <v>0</v>
      </c>
      <c r="Q56" s="14" cm="1">
        <f t="array" ref="Q56">IF($F56="","",_xlfn.SWITCH($L56,"Equal allocation",ROUND($M56/12,2),"Weighted Allocation",$M56*_xll.BC.TURNOVER(Connection,$F56,,,Q$2,Q$3,IF(ApplyDimOnActuals="Yes",_xlfn.HSTACK(DimArray,DimValuesArray),""))*$A56/IF($H56=0,12,$H56),"Manual Allocation",AC56))</f>
        <v>0</v>
      </c>
      <c r="R56" s="14" cm="1">
        <f t="array" ref="R56">IF($F56="","",_xlfn.SWITCH($L56,"Equal allocation",ROUND($M56/12,2),"Weighted Allocation",$M56*_xll.BC.TURNOVER(Connection,$F56,,,R$2,R$3,IF(ApplyDimOnActuals="Yes",_xlfn.HSTACK(DimArray,DimValuesArray),""))*$A56/IF($H56=0,12,$H56),"Manual Allocation",AD56))</f>
        <v>0</v>
      </c>
      <c r="S56" s="14" cm="1">
        <f t="array" ref="S56">IF($F56="","",_xlfn.SWITCH($L56,"Equal allocation",ROUND($M56/12,2),"Weighted Allocation",$M56*_xll.BC.TURNOVER(Connection,$F56,,,S$2,S$3,IF(ApplyDimOnActuals="Yes",_xlfn.HSTACK(DimArray,DimValuesArray),""))*$A56/IF($H56=0,12,$H56),"Manual Allocation",AE56))</f>
        <v>0</v>
      </c>
      <c r="T56" s="14" cm="1">
        <f t="array" ref="T56">IF($F56="","",_xlfn.SWITCH($L56,"Equal allocation",ROUND($M56/12,2),"Weighted Allocation",$M56*_xll.BC.TURNOVER(Connection,$F56,,,T$2,T$3,IF(ApplyDimOnActuals="Yes",_xlfn.HSTACK(DimArray,DimValuesArray),""))*$A56/IF($H56=0,12,$H56),"Manual Allocation",AF56))</f>
        <v>0</v>
      </c>
      <c r="U56" s="14" cm="1">
        <f t="array" ref="U56">IF($F56="","",_xlfn.SWITCH($L56,"Equal allocation",ROUND($M56/12,2),"Weighted Allocation",$M56*_xll.BC.TURNOVER(Connection,$F56,,,U$2,U$3,IF(ApplyDimOnActuals="Yes",_xlfn.HSTACK(DimArray,DimValuesArray),""))*$A56/IF($H56=0,12,$H56),"Manual Allocation",AG56))</f>
        <v>0</v>
      </c>
      <c r="V56" s="14" cm="1">
        <f t="array" ref="V56">IF($F56="","",_xlfn.SWITCH($L56,"Equal allocation",ROUND($M56/12,2),"Weighted Allocation",$M56*_xll.BC.TURNOVER(Connection,$F56,,,V$2,V$3,IF(ApplyDimOnActuals="Yes",_xlfn.HSTACK(DimArray,DimValuesArray),""))*$A56/IF($H56=0,12,$H56),"Manual Allocation",AH56))</f>
        <v>0</v>
      </c>
      <c r="W56" s="14" cm="1">
        <f t="array" ref="W56">IF($F56="","",_xlfn.SWITCH($L56,"Equal allocation",ROUND($M56/12,2),"Weighted Allocation",$M56*_xll.BC.TURNOVER(Connection,$F56,,,W$2,W$3,IF(ApplyDimOnActuals="Yes",_xlfn.HSTACK(DimArray,DimValuesArray),""))*$A56/IF($H56=0,12,$H56),"Manual Allocation",AI56))</f>
        <v>0</v>
      </c>
      <c r="X56" s="14" cm="1">
        <f t="array" ref="X56">IF($F56="","",_xlfn.SWITCH($L56,"Equal allocation",ROUND($M56/12,2),"Weighted Allocation",$M56*_xll.BC.TURNOVER(Connection,$F56,,,X$2,X$3,IF(ApplyDimOnActuals="Yes",_xlfn.HSTACK(DimArray,DimValuesArray),""))*$A56/IF($H56=0,12,$H56),"Manual Allocation",AJ56))</f>
        <v>0</v>
      </c>
      <c r="Y56" s="14" cm="1">
        <f t="array" ref="Y56">IF($F56="","",_xlfn.SWITCH($L56,"Equal allocation",ROUND($M56/12,2),"Weighted Allocation",$M56*_xll.BC.TURNOVER(Connection,$F56,,,Y$2,Y$3,IF(ApplyDimOnActuals="Yes",_xlfn.HSTACK(DimArray,DimValuesArray),""))*$A56/IF($H56=0,12,$H56),"Manual Allocation",AK56))</f>
        <v>0</v>
      </c>
      <c r="Z56" s="14" cm="1">
        <f t="array" ref="Z56">IF($F56="","",_xlfn.SWITCH($L56,"Equal allocation",ROUND($M56/12,2),"Weighted Allocation",$M56*_xll.BC.TURNOVER(Connection,$F56,,,Z$2,Z$3,IF(ApplyDimOnActuals="Yes",_xlfn.HSTACK(DimArray,DimValuesArray),""))*$A56/IF($H56=0,12,$H56),"Manual Allocation",AL56))</f>
        <v>0</v>
      </c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</row>
    <row r="57" spans="1:38" s="23" customFormat="1" x14ac:dyDescent="0.45">
      <c r="A57" s="18">
        <v>1</v>
      </c>
      <c r="B57" s="18" t="str">
        <v>Assets</v>
      </c>
      <c r="C57" s="18"/>
      <c r="D57" s="18"/>
      <c r="E57" s="18"/>
      <c r="F57" s="13" t="str">
        <v>1330</v>
      </c>
      <c r="G57" s="13" t="str">
        <v>Decreases during the Year - Vehicles</v>
      </c>
      <c r="H57" s="14">
        <v>0</v>
      </c>
      <c r="I57" s="34"/>
      <c r="J57" s="15" t="str" cm="1">
        <f t="array" ref="J57">IF($F57="","",_xll.BC.WRITEBACKBUDGET(Connection,$G$8,$G$9,$A$8:$A$11,$L$1,$F57,$O57:$Z57,$O$1:$Z$1,$K57,_xlfn.HSTACK(DimArray,DimValuesArray)))</f>
        <v>Pending</v>
      </c>
      <c r="K57" s="15"/>
      <c r="L57" s="15" t="str">
        <f t="shared" si="6"/>
        <v>Equal Allocation</v>
      </c>
      <c r="M57" s="14">
        <f t="shared" si="4"/>
        <v>0</v>
      </c>
      <c r="N57" s="14">
        <f t="shared" si="5"/>
        <v>0</v>
      </c>
      <c r="O57" s="14" cm="1">
        <f t="array" ref="O57">IF($F57="","",_xlfn.SWITCH($L57,"Equal allocation",ROUND($M57/12,2),"Weighted Allocation",$M57*_xll.BC.TURNOVER(Connection,$F57,,,O$2,O$3,IF(ApplyDimOnActuals="Yes",_xlfn.HSTACK(DimArray,DimValuesArray),""))*$A57/IF($H57=0,12,$H57),"Manual Allocation",AA57))</f>
        <v>0</v>
      </c>
      <c r="P57" s="14" cm="1">
        <f t="array" ref="P57">IF($F57="","",_xlfn.SWITCH($L57,"Equal allocation",ROUND($M57/12,2),"Weighted Allocation",$M57*_xll.BC.TURNOVER(Connection,$F57,,,P$2,P$3,IF(ApplyDimOnActuals="Yes",_xlfn.HSTACK(DimArray,DimValuesArray),""))*$A57/IF($H57=0,12,$H57),"Manual Allocation",AB57))</f>
        <v>0</v>
      </c>
      <c r="Q57" s="14" cm="1">
        <f t="array" ref="Q57">IF($F57="","",_xlfn.SWITCH($L57,"Equal allocation",ROUND($M57/12,2),"Weighted Allocation",$M57*_xll.BC.TURNOVER(Connection,$F57,,,Q$2,Q$3,IF(ApplyDimOnActuals="Yes",_xlfn.HSTACK(DimArray,DimValuesArray),""))*$A57/IF($H57=0,12,$H57),"Manual Allocation",AC57))</f>
        <v>0</v>
      </c>
      <c r="R57" s="14" cm="1">
        <f t="array" ref="R57">IF($F57="","",_xlfn.SWITCH($L57,"Equal allocation",ROUND($M57/12,2),"Weighted Allocation",$M57*_xll.BC.TURNOVER(Connection,$F57,,,R$2,R$3,IF(ApplyDimOnActuals="Yes",_xlfn.HSTACK(DimArray,DimValuesArray),""))*$A57/IF($H57=0,12,$H57),"Manual Allocation",AD57))</f>
        <v>0</v>
      </c>
      <c r="S57" s="14" cm="1">
        <f t="array" ref="S57">IF($F57="","",_xlfn.SWITCH($L57,"Equal allocation",ROUND($M57/12,2),"Weighted Allocation",$M57*_xll.BC.TURNOVER(Connection,$F57,,,S$2,S$3,IF(ApplyDimOnActuals="Yes",_xlfn.HSTACK(DimArray,DimValuesArray),""))*$A57/IF($H57=0,12,$H57),"Manual Allocation",AE57))</f>
        <v>0</v>
      </c>
      <c r="T57" s="14" cm="1">
        <f t="array" ref="T57">IF($F57="","",_xlfn.SWITCH($L57,"Equal allocation",ROUND($M57/12,2),"Weighted Allocation",$M57*_xll.BC.TURNOVER(Connection,$F57,,,T$2,T$3,IF(ApplyDimOnActuals="Yes",_xlfn.HSTACK(DimArray,DimValuesArray),""))*$A57/IF($H57=0,12,$H57),"Manual Allocation",AF57))</f>
        <v>0</v>
      </c>
      <c r="U57" s="14" cm="1">
        <f t="array" ref="U57">IF($F57="","",_xlfn.SWITCH($L57,"Equal allocation",ROUND($M57/12,2),"Weighted Allocation",$M57*_xll.BC.TURNOVER(Connection,$F57,,,U$2,U$3,IF(ApplyDimOnActuals="Yes",_xlfn.HSTACK(DimArray,DimValuesArray),""))*$A57/IF($H57=0,12,$H57),"Manual Allocation",AG57))</f>
        <v>0</v>
      </c>
      <c r="V57" s="14" cm="1">
        <f t="array" ref="V57">IF($F57="","",_xlfn.SWITCH($L57,"Equal allocation",ROUND($M57/12,2),"Weighted Allocation",$M57*_xll.BC.TURNOVER(Connection,$F57,,,V$2,V$3,IF(ApplyDimOnActuals="Yes",_xlfn.HSTACK(DimArray,DimValuesArray),""))*$A57/IF($H57=0,12,$H57),"Manual Allocation",AH57))</f>
        <v>0</v>
      </c>
      <c r="W57" s="14" cm="1">
        <f t="array" ref="W57">IF($F57="","",_xlfn.SWITCH($L57,"Equal allocation",ROUND($M57/12,2),"Weighted Allocation",$M57*_xll.BC.TURNOVER(Connection,$F57,,,W$2,W$3,IF(ApplyDimOnActuals="Yes",_xlfn.HSTACK(DimArray,DimValuesArray),""))*$A57/IF($H57=0,12,$H57),"Manual Allocation",AI57))</f>
        <v>0</v>
      </c>
      <c r="X57" s="14" cm="1">
        <f t="array" ref="X57">IF($F57="","",_xlfn.SWITCH($L57,"Equal allocation",ROUND($M57/12,2),"Weighted Allocation",$M57*_xll.BC.TURNOVER(Connection,$F57,,,X$2,X$3,IF(ApplyDimOnActuals="Yes",_xlfn.HSTACK(DimArray,DimValuesArray),""))*$A57/IF($H57=0,12,$H57),"Manual Allocation",AJ57))</f>
        <v>0</v>
      </c>
      <c r="Y57" s="14" cm="1">
        <f t="array" ref="Y57">IF($F57="","",_xlfn.SWITCH($L57,"Equal allocation",ROUND($M57/12,2),"Weighted Allocation",$M57*_xll.BC.TURNOVER(Connection,$F57,,,Y$2,Y$3,IF(ApplyDimOnActuals="Yes",_xlfn.HSTACK(DimArray,DimValuesArray),""))*$A57/IF($H57=0,12,$H57),"Manual Allocation",AK57))</f>
        <v>0</v>
      </c>
      <c r="Z57" s="14" cm="1">
        <f t="array" ref="Z57">IF($F57="","",_xlfn.SWITCH($L57,"Equal allocation",ROUND($M57/12,2),"Weighted Allocation",$M57*_xll.BC.TURNOVER(Connection,$F57,,,Z$2,Z$3,IF(ApplyDimOnActuals="Yes",_xlfn.HSTACK(DimArray,DimValuesArray),""))*$A57/IF($H57=0,12,$H57),"Manual Allocation",AL57))</f>
        <v>0</v>
      </c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</row>
    <row r="58" spans="1:38" s="23" customFormat="1" x14ac:dyDescent="0.45">
      <c r="A58" s="18">
        <v>1</v>
      </c>
      <c r="B58" s="18" t="str">
        <v>Assets</v>
      </c>
      <c r="C58" s="18"/>
      <c r="D58" s="18"/>
      <c r="E58" s="18"/>
      <c r="F58" s="13" t="str">
        <v>1340</v>
      </c>
      <c r="G58" s="13" t="str">
        <v>Accum. Depreciation, Vehicles</v>
      </c>
      <c r="H58" s="14">
        <v>0</v>
      </c>
      <c r="I58" s="34"/>
      <c r="J58" s="15" t="str" cm="1">
        <f t="array" ref="J58">IF($F58="","",_xll.BC.WRITEBACKBUDGET(Connection,$G$8,$G$9,$A$8:$A$11,$L$1,$F58,$O58:$Z58,$O$1:$Z$1,$K58,_xlfn.HSTACK(DimArray,DimValuesArray)))</f>
        <v>Pending</v>
      </c>
      <c r="K58" s="15"/>
      <c r="L58" s="15" t="str">
        <f t="shared" si="6"/>
        <v>Equal Allocation</v>
      </c>
      <c r="M58" s="14">
        <f t="shared" si="4"/>
        <v>0</v>
      </c>
      <c r="N58" s="14">
        <f t="shared" si="5"/>
        <v>0</v>
      </c>
      <c r="O58" s="14" cm="1">
        <f t="array" ref="O58">IF($F58="","",_xlfn.SWITCH($L58,"Equal allocation",ROUND($M58/12,2),"Weighted Allocation",$M58*_xll.BC.TURNOVER(Connection,$F58,,,O$2,O$3,IF(ApplyDimOnActuals="Yes",_xlfn.HSTACK(DimArray,DimValuesArray),""))*$A58/IF($H58=0,12,$H58),"Manual Allocation",AA58))</f>
        <v>0</v>
      </c>
      <c r="P58" s="14" cm="1">
        <f t="array" ref="P58">IF($F58="","",_xlfn.SWITCH($L58,"Equal allocation",ROUND($M58/12,2),"Weighted Allocation",$M58*_xll.BC.TURNOVER(Connection,$F58,,,P$2,P$3,IF(ApplyDimOnActuals="Yes",_xlfn.HSTACK(DimArray,DimValuesArray),""))*$A58/IF($H58=0,12,$H58),"Manual Allocation",AB58))</f>
        <v>0</v>
      </c>
      <c r="Q58" s="14" cm="1">
        <f t="array" ref="Q58">IF($F58="","",_xlfn.SWITCH($L58,"Equal allocation",ROUND($M58/12,2),"Weighted Allocation",$M58*_xll.BC.TURNOVER(Connection,$F58,,,Q$2,Q$3,IF(ApplyDimOnActuals="Yes",_xlfn.HSTACK(DimArray,DimValuesArray),""))*$A58/IF($H58=0,12,$H58),"Manual Allocation",AC58))</f>
        <v>0</v>
      </c>
      <c r="R58" s="14" cm="1">
        <f t="array" ref="R58">IF($F58="","",_xlfn.SWITCH($L58,"Equal allocation",ROUND($M58/12,2),"Weighted Allocation",$M58*_xll.BC.TURNOVER(Connection,$F58,,,R$2,R$3,IF(ApplyDimOnActuals="Yes",_xlfn.HSTACK(DimArray,DimValuesArray),""))*$A58/IF($H58=0,12,$H58),"Manual Allocation",AD58))</f>
        <v>0</v>
      </c>
      <c r="S58" s="14" cm="1">
        <f t="array" ref="S58">IF($F58="","",_xlfn.SWITCH($L58,"Equal allocation",ROUND($M58/12,2),"Weighted Allocation",$M58*_xll.BC.TURNOVER(Connection,$F58,,,S$2,S$3,IF(ApplyDimOnActuals="Yes",_xlfn.HSTACK(DimArray,DimValuesArray),""))*$A58/IF($H58=0,12,$H58),"Manual Allocation",AE58))</f>
        <v>0</v>
      </c>
      <c r="T58" s="14" cm="1">
        <f t="array" ref="T58">IF($F58="","",_xlfn.SWITCH($L58,"Equal allocation",ROUND($M58/12,2),"Weighted Allocation",$M58*_xll.BC.TURNOVER(Connection,$F58,,,T$2,T$3,IF(ApplyDimOnActuals="Yes",_xlfn.HSTACK(DimArray,DimValuesArray),""))*$A58/IF($H58=0,12,$H58),"Manual Allocation",AF58))</f>
        <v>0</v>
      </c>
      <c r="U58" s="14" cm="1">
        <f t="array" ref="U58">IF($F58="","",_xlfn.SWITCH($L58,"Equal allocation",ROUND($M58/12,2),"Weighted Allocation",$M58*_xll.BC.TURNOVER(Connection,$F58,,,U$2,U$3,IF(ApplyDimOnActuals="Yes",_xlfn.HSTACK(DimArray,DimValuesArray),""))*$A58/IF($H58=0,12,$H58),"Manual Allocation",AG58))</f>
        <v>0</v>
      </c>
      <c r="V58" s="14" cm="1">
        <f t="array" ref="V58">IF($F58="","",_xlfn.SWITCH($L58,"Equal allocation",ROUND($M58/12,2),"Weighted Allocation",$M58*_xll.BC.TURNOVER(Connection,$F58,,,V$2,V$3,IF(ApplyDimOnActuals="Yes",_xlfn.HSTACK(DimArray,DimValuesArray),""))*$A58/IF($H58=0,12,$H58),"Manual Allocation",AH58))</f>
        <v>0</v>
      </c>
      <c r="W58" s="14" cm="1">
        <f t="array" ref="W58">IF($F58="","",_xlfn.SWITCH($L58,"Equal allocation",ROUND($M58/12,2),"Weighted Allocation",$M58*_xll.BC.TURNOVER(Connection,$F58,,,W$2,W$3,IF(ApplyDimOnActuals="Yes",_xlfn.HSTACK(DimArray,DimValuesArray),""))*$A58/IF($H58=0,12,$H58),"Manual Allocation",AI58))</f>
        <v>0</v>
      </c>
      <c r="X58" s="14" cm="1">
        <f t="array" ref="X58">IF($F58="","",_xlfn.SWITCH($L58,"Equal allocation",ROUND($M58/12,2),"Weighted Allocation",$M58*_xll.BC.TURNOVER(Connection,$F58,,,X$2,X$3,IF(ApplyDimOnActuals="Yes",_xlfn.HSTACK(DimArray,DimValuesArray),""))*$A58/IF($H58=0,12,$H58),"Manual Allocation",AJ58))</f>
        <v>0</v>
      </c>
      <c r="Y58" s="14" cm="1">
        <f t="array" ref="Y58">IF($F58="","",_xlfn.SWITCH($L58,"Equal allocation",ROUND($M58/12,2),"Weighted Allocation",$M58*_xll.BC.TURNOVER(Connection,$F58,,,Y$2,Y$3,IF(ApplyDimOnActuals="Yes",_xlfn.HSTACK(DimArray,DimValuesArray),""))*$A58/IF($H58=0,12,$H58),"Manual Allocation",AK58))</f>
        <v>0</v>
      </c>
      <c r="Z58" s="14" cm="1">
        <f t="array" ref="Z58">IF($F58="","",_xlfn.SWITCH($L58,"Equal allocation",ROUND($M58/12,2),"Weighted Allocation",$M58*_xll.BC.TURNOVER(Connection,$F58,,,Z$2,Z$3,IF(ApplyDimOnActuals="Yes",_xlfn.HSTACK(DimArray,DimValuesArray),""))*$A58/IF($H58=0,12,$H58),"Manual Allocation",AL58))</f>
        <v>0</v>
      </c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</row>
    <row r="59" spans="1:38" s="23" customFormat="1" x14ac:dyDescent="0.45">
      <c r="A59" s="18">
        <v>-1</v>
      </c>
      <c r="B59" s="18" t="str">
        <v>Liabilities</v>
      </c>
      <c r="C59" s="18"/>
      <c r="D59" s="18"/>
      <c r="E59" s="18"/>
      <c r="F59" s="13" t="str">
        <v>5830</v>
      </c>
      <c r="G59" s="13" t="str">
        <v>Payroll Taxes Payable</v>
      </c>
      <c r="H59" s="14">
        <v>0</v>
      </c>
      <c r="I59" s="34"/>
      <c r="J59" s="15" t="str" cm="1">
        <f t="array" ref="J59">IF($F59="","",_xll.BC.WRITEBACKBUDGET(Connection,$G$8,$G$9,$A$8:$A$11,$L$1,$F59,$O59:$Z59,$O$1:$Z$1,$K59,_xlfn.HSTACK(DimArray,DimValuesArray)))</f>
        <v>Pending</v>
      </c>
      <c r="K59" s="15"/>
      <c r="L59" s="15" t="str">
        <f t="shared" si="6"/>
        <v>Equal Allocation</v>
      </c>
      <c r="M59" s="14">
        <f t="shared" si="4"/>
        <v>0</v>
      </c>
      <c r="N59" s="14">
        <f t="shared" si="5"/>
        <v>0</v>
      </c>
      <c r="O59" s="14" cm="1">
        <f t="array" ref="O59">IF($F59="","",_xlfn.SWITCH($L59,"Equal allocation",ROUND($M59/12,2),"Weighted Allocation",$M59*_xll.BC.TURNOVER(Connection,$F59,,,O$2,O$3,IF(ApplyDimOnActuals="Yes",_xlfn.HSTACK(DimArray,DimValuesArray),""))*$A59/IF($H59=0,12,$H59),"Manual Allocation",AA59))</f>
        <v>0</v>
      </c>
      <c r="P59" s="14" cm="1">
        <f t="array" ref="P59">IF($F59="","",_xlfn.SWITCH($L59,"Equal allocation",ROUND($M59/12,2),"Weighted Allocation",$M59*_xll.BC.TURNOVER(Connection,$F59,,,P$2,P$3,IF(ApplyDimOnActuals="Yes",_xlfn.HSTACK(DimArray,DimValuesArray),""))*$A59/IF($H59=0,12,$H59),"Manual Allocation",AB59))</f>
        <v>0</v>
      </c>
      <c r="Q59" s="14" cm="1">
        <f t="array" ref="Q59">IF($F59="","",_xlfn.SWITCH($L59,"Equal allocation",ROUND($M59/12,2),"Weighted Allocation",$M59*_xll.BC.TURNOVER(Connection,$F59,,,Q$2,Q$3,IF(ApplyDimOnActuals="Yes",_xlfn.HSTACK(DimArray,DimValuesArray),""))*$A59/IF($H59=0,12,$H59),"Manual Allocation",AC59))</f>
        <v>0</v>
      </c>
      <c r="R59" s="14" cm="1">
        <f t="array" ref="R59">IF($F59="","",_xlfn.SWITCH($L59,"Equal allocation",ROUND($M59/12,2),"Weighted Allocation",$M59*_xll.BC.TURNOVER(Connection,$F59,,,R$2,R$3,IF(ApplyDimOnActuals="Yes",_xlfn.HSTACK(DimArray,DimValuesArray),""))*$A59/IF($H59=0,12,$H59),"Manual Allocation",AD59))</f>
        <v>0</v>
      </c>
      <c r="S59" s="14" cm="1">
        <f t="array" ref="S59">IF($F59="","",_xlfn.SWITCH($L59,"Equal allocation",ROUND($M59/12,2),"Weighted Allocation",$M59*_xll.BC.TURNOVER(Connection,$F59,,,S$2,S$3,IF(ApplyDimOnActuals="Yes",_xlfn.HSTACK(DimArray,DimValuesArray),""))*$A59/IF($H59=0,12,$H59),"Manual Allocation",AE59))</f>
        <v>0</v>
      </c>
      <c r="T59" s="14" cm="1">
        <f t="array" ref="T59">IF($F59="","",_xlfn.SWITCH($L59,"Equal allocation",ROUND($M59/12,2),"Weighted Allocation",$M59*_xll.BC.TURNOVER(Connection,$F59,,,T$2,T$3,IF(ApplyDimOnActuals="Yes",_xlfn.HSTACK(DimArray,DimValuesArray),""))*$A59/IF($H59=0,12,$H59),"Manual Allocation",AF59))</f>
        <v>0</v>
      </c>
      <c r="U59" s="14" cm="1">
        <f t="array" ref="U59">IF($F59="","",_xlfn.SWITCH($L59,"Equal allocation",ROUND($M59/12,2),"Weighted Allocation",$M59*_xll.BC.TURNOVER(Connection,$F59,,,U$2,U$3,IF(ApplyDimOnActuals="Yes",_xlfn.HSTACK(DimArray,DimValuesArray),""))*$A59/IF($H59=0,12,$H59),"Manual Allocation",AG59))</f>
        <v>0</v>
      </c>
      <c r="V59" s="14" cm="1">
        <f t="array" ref="V59">IF($F59="","",_xlfn.SWITCH($L59,"Equal allocation",ROUND($M59/12,2),"Weighted Allocation",$M59*_xll.BC.TURNOVER(Connection,$F59,,,V$2,V$3,IF(ApplyDimOnActuals="Yes",_xlfn.HSTACK(DimArray,DimValuesArray),""))*$A59/IF($H59=0,12,$H59),"Manual Allocation",AH59))</f>
        <v>0</v>
      </c>
      <c r="W59" s="14" cm="1">
        <f t="array" ref="W59">IF($F59="","",_xlfn.SWITCH($L59,"Equal allocation",ROUND($M59/12,2),"Weighted Allocation",$M59*_xll.BC.TURNOVER(Connection,$F59,,,W$2,W$3,IF(ApplyDimOnActuals="Yes",_xlfn.HSTACK(DimArray,DimValuesArray),""))*$A59/IF($H59=0,12,$H59),"Manual Allocation",AI59))</f>
        <v>0</v>
      </c>
      <c r="X59" s="14" cm="1">
        <f t="array" ref="X59">IF($F59="","",_xlfn.SWITCH($L59,"Equal allocation",ROUND($M59/12,2),"Weighted Allocation",$M59*_xll.BC.TURNOVER(Connection,$F59,,,X$2,X$3,IF(ApplyDimOnActuals="Yes",_xlfn.HSTACK(DimArray,DimValuesArray),""))*$A59/IF($H59=0,12,$H59),"Manual Allocation",AJ59))</f>
        <v>0</v>
      </c>
      <c r="Y59" s="14" cm="1">
        <f t="array" ref="Y59">IF($F59="","",_xlfn.SWITCH($L59,"Equal allocation",ROUND($M59/12,2),"Weighted Allocation",$M59*_xll.BC.TURNOVER(Connection,$F59,,,Y$2,Y$3,IF(ApplyDimOnActuals="Yes",_xlfn.HSTACK(DimArray,DimValuesArray),""))*$A59/IF($H59=0,12,$H59),"Manual Allocation",AK59))</f>
        <v>0</v>
      </c>
      <c r="Z59" s="14" cm="1">
        <f t="array" ref="Z59">IF($F59="","",_xlfn.SWITCH($L59,"Equal allocation",ROUND($M59/12,2),"Weighted Allocation",$M59*_xll.BC.TURNOVER(Connection,$F59,,,Z$2,Z$3,IF(ApplyDimOnActuals="Yes",_xlfn.HSTACK(DimArray,DimValuesArray),""))*$A59/IF($H59=0,12,$H59),"Manual Allocation",AL59))</f>
        <v>0</v>
      </c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</row>
    <row r="60" spans="1:38" s="23" customFormat="1" x14ac:dyDescent="0.45">
      <c r="A60" s="18">
        <v>-1</v>
      </c>
      <c r="B60" s="18" t="str">
        <v>Liabilities</v>
      </c>
      <c r="C60" s="18"/>
      <c r="D60" s="18"/>
      <c r="E60" s="18"/>
      <c r="F60" s="13" t="str">
        <v>4010</v>
      </c>
      <c r="G60" s="13" t="str">
        <v>Deferred Taxes</v>
      </c>
      <c r="H60" s="14">
        <v>0</v>
      </c>
      <c r="I60" s="34"/>
      <c r="J60" s="15" t="str" cm="1">
        <f t="array" ref="J60">IF($F60="","",_xll.BC.WRITEBACKBUDGET(Connection,$G$8,$G$9,$A$8:$A$11,$L$1,$F60,$O60:$Z60,$O$1:$Z$1,$K60,_xlfn.HSTACK(DimArray,DimValuesArray)))</f>
        <v>Pending</v>
      </c>
      <c r="K60" s="15"/>
      <c r="L60" s="15" t="str">
        <f t="shared" si="6"/>
        <v>Equal Allocation</v>
      </c>
      <c r="M60" s="14">
        <f t="shared" si="4"/>
        <v>0</v>
      </c>
      <c r="N60" s="14">
        <f t="shared" ref="N60:N91" si="7">IF($F60="","",SUM($O60:$Z60))</f>
        <v>0</v>
      </c>
      <c r="O60" s="14" cm="1">
        <f t="array" ref="O60">IF($F60="","",_xlfn.SWITCH($L60,"Equal allocation",ROUND($M60/12,2),"Weighted Allocation",$M60*_xll.BC.TURNOVER(Connection,$F60,,,O$2,O$3,IF(ApplyDimOnActuals="Yes",_xlfn.HSTACK(DimArray,DimValuesArray),""))*$A60/IF($H60=0,12,$H60),"Manual Allocation",AA60))</f>
        <v>0</v>
      </c>
      <c r="P60" s="14" cm="1">
        <f t="array" ref="P60">IF($F60="","",_xlfn.SWITCH($L60,"Equal allocation",ROUND($M60/12,2),"Weighted Allocation",$M60*_xll.BC.TURNOVER(Connection,$F60,,,P$2,P$3,IF(ApplyDimOnActuals="Yes",_xlfn.HSTACK(DimArray,DimValuesArray),""))*$A60/IF($H60=0,12,$H60),"Manual Allocation",AB60))</f>
        <v>0</v>
      </c>
      <c r="Q60" s="14" cm="1">
        <f t="array" ref="Q60">IF($F60="","",_xlfn.SWITCH($L60,"Equal allocation",ROUND($M60/12,2),"Weighted Allocation",$M60*_xll.BC.TURNOVER(Connection,$F60,,,Q$2,Q$3,IF(ApplyDimOnActuals="Yes",_xlfn.HSTACK(DimArray,DimValuesArray),""))*$A60/IF($H60=0,12,$H60),"Manual Allocation",AC60))</f>
        <v>0</v>
      </c>
      <c r="R60" s="14" cm="1">
        <f t="array" ref="R60">IF($F60="","",_xlfn.SWITCH($L60,"Equal allocation",ROUND($M60/12,2),"Weighted Allocation",$M60*_xll.BC.TURNOVER(Connection,$F60,,,R$2,R$3,IF(ApplyDimOnActuals="Yes",_xlfn.HSTACK(DimArray,DimValuesArray),""))*$A60/IF($H60=0,12,$H60),"Manual Allocation",AD60))</f>
        <v>0</v>
      </c>
      <c r="S60" s="14" cm="1">
        <f t="array" ref="S60">IF($F60="","",_xlfn.SWITCH($L60,"Equal allocation",ROUND($M60/12,2),"Weighted Allocation",$M60*_xll.BC.TURNOVER(Connection,$F60,,,S$2,S$3,IF(ApplyDimOnActuals="Yes",_xlfn.HSTACK(DimArray,DimValuesArray),""))*$A60/IF($H60=0,12,$H60),"Manual Allocation",AE60))</f>
        <v>0</v>
      </c>
      <c r="T60" s="14" cm="1">
        <f t="array" ref="T60">IF($F60="","",_xlfn.SWITCH($L60,"Equal allocation",ROUND($M60/12,2),"Weighted Allocation",$M60*_xll.BC.TURNOVER(Connection,$F60,,,T$2,T$3,IF(ApplyDimOnActuals="Yes",_xlfn.HSTACK(DimArray,DimValuesArray),""))*$A60/IF($H60=0,12,$H60),"Manual Allocation",AF60))</f>
        <v>0</v>
      </c>
      <c r="U60" s="14" cm="1">
        <f t="array" ref="U60">IF($F60="","",_xlfn.SWITCH($L60,"Equal allocation",ROUND($M60/12,2),"Weighted Allocation",$M60*_xll.BC.TURNOVER(Connection,$F60,,,U$2,U$3,IF(ApplyDimOnActuals="Yes",_xlfn.HSTACK(DimArray,DimValuesArray),""))*$A60/IF($H60=0,12,$H60),"Manual Allocation",AG60))</f>
        <v>0</v>
      </c>
      <c r="V60" s="14" cm="1">
        <f t="array" ref="V60">IF($F60="","",_xlfn.SWITCH($L60,"Equal allocation",ROUND($M60/12,2),"Weighted Allocation",$M60*_xll.BC.TURNOVER(Connection,$F60,,,V$2,V$3,IF(ApplyDimOnActuals="Yes",_xlfn.HSTACK(DimArray,DimValuesArray),""))*$A60/IF($H60=0,12,$H60),"Manual Allocation",AH60))</f>
        <v>0</v>
      </c>
      <c r="W60" s="14" cm="1">
        <f t="array" ref="W60">IF($F60="","",_xlfn.SWITCH($L60,"Equal allocation",ROUND($M60/12,2),"Weighted Allocation",$M60*_xll.BC.TURNOVER(Connection,$F60,,,W$2,W$3,IF(ApplyDimOnActuals="Yes",_xlfn.HSTACK(DimArray,DimValuesArray),""))*$A60/IF($H60=0,12,$H60),"Manual Allocation",AI60))</f>
        <v>0</v>
      </c>
      <c r="X60" s="14" cm="1">
        <f t="array" ref="X60">IF($F60="","",_xlfn.SWITCH($L60,"Equal allocation",ROUND($M60/12,2),"Weighted Allocation",$M60*_xll.BC.TURNOVER(Connection,$F60,,,X$2,X$3,IF(ApplyDimOnActuals="Yes",_xlfn.HSTACK(DimArray,DimValuesArray),""))*$A60/IF($H60=0,12,$H60),"Manual Allocation",AJ60))</f>
        <v>0</v>
      </c>
      <c r="Y60" s="14" cm="1">
        <f t="array" ref="Y60">IF($F60="","",_xlfn.SWITCH($L60,"Equal allocation",ROUND($M60/12,2),"Weighted Allocation",$M60*_xll.BC.TURNOVER(Connection,$F60,,,Y$2,Y$3,IF(ApplyDimOnActuals="Yes",_xlfn.HSTACK(DimArray,DimValuesArray),""))*$A60/IF($H60=0,12,$H60),"Manual Allocation",AK60))</f>
        <v>0</v>
      </c>
      <c r="Z60" s="14" cm="1">
        <f t="array" ref="Z60">IF($F60="","",_xlfn.SWITCH($L60,"Equal allocation",ROUND($M60/12,2),"Weighted Allocation",$M60*_xll.BC.TURNOVER(Connection,$F60,,,Z$2,Z$3,IF(ApplyDimOnActuals="Yes",_xlfn.HSTACK(DimArray,DimValuesArray),""))*$A60/IF($H60=0,12,$H60),"Manual Allocation",AL60))</f>
        <v>0</v>
      </c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</row>
    <row r="61" spans="1:38" s="23" customFormat="1" x14ac:dyDescent="0.45">
      <c r="A61" s="18">
        <v>-1</v>
      </c>
      <c r="B61" s="18" t="str">
        <v>Liabilities</v>
      </c>
      <c r="C61" s="18"/>
      <c r="D61" s="18"/>
      <c r="E61" s="18"/>
      <c r="F61" s="13" t="str">
        <v>5310</v>
      </c>
      <c r="G61" s="13" t="str">
        <v>Revolving Credit</v>
      </c>
      <c r="H61" s="14">
        <v>0</v>
      </c>
      <c r="I61" s="34"/>
      <c r="J61" s="15" t="str" cm="1">
        <f t="array" ref="J61">IF($F61="","",_xll.BC.WRITEBACKBUDGET(Connection,$G$8,$G$9,$A$8:$A$11,$L$1,$F61,$O61:$Z61,$O$1:$Z$1,$K61,_xlfn.HSTACK(DimArray,DimValuesArray)))</f>
        <v>Pending</v>
      </c>
      <c r="K61" s="15"/>
      <c r="L61" s="15" t="str">
        <f t="shared" si="6"/>
        <v>Equal Allocation</v>
      </c>
      <c r="M61" s="14">
        <f t="shared" si="4"/>
        <v>0</v>
      </c>
      <c r="N61" s="14">
        <f t="shared" si="7"/>
        <v>0</v>
      </c>
      <c r="O61" s="14" cm="1">
        <f t="array" ref="O61">IF($F61="","",_xlfn.SWITCH($L61,"Equal allocation",ROUND($M61/12,2),"Weighted Allocation",$M61*_xll.BC.TURNOVER(Connection,$F61,,,O$2,O$3,IF(ApplyDimOnActuals="Yes",_xlfn.HSTACK(DimArray,DimValuesArray),""))*$A61/IF($H61=0,12,$H61),"Manual Allocation",AA61))</f>
        <v>0</v>
      </c>
      <c r="P61" s="14" cm="1">
        <f t="array" ref="P61">IF($F61="","",_xlfn.SWITCH($L61,"Equal allocation",ROUND($M61/12,2),"Weighted Allocation",$M61*_xll.BC.TURNOVER(Connection,$F61,,,P$2,P$3,IF(ApplyDimOnActuals="Yes",_xlfn.HSTACK(DimArray,DimValuesArray),""))*$A61/IF($H61=0,12,$H61),"Manual Allocation",AB61))</f>
        <v>0</v>
      </c>
      <c r="Q61" s="14" cm="1">
        <f t="array" ref="Q61">IF($F61="","",_xlfn.SWITCH($L61,"Equal allocation",ROUND($M61/12,2),"Weighted Allocation",$M61*_xll.BC.TURNOVER(Connection,$F61,,,Q$2,Q$3,IF(ApplyDimOnActuals="Yes",_xlfn.HSTACK(DimArray,DimValuesArray),""))*$A61/IF($H61=0,12,$H61),"Manual Allocation",AC61))</f>
        <v>0</v>
      </c>
      <c r="R61" s="14" cm="1">
        <f t="array" ref="R61">IF($F61="","",_xlfn.SWITCH($L61,"Equal allocation",ROUND($M61/12,2),"Weighted Allocation",$M61*_xll.BC.TURNOVER(Connection,$F61,,,R$2,R$3,IF(ApplyDimOnActuals="Yes",_xlfn.HSTACK(DimArray,DimValuesArray),""))*$A61/IF($H61=0,12,$H61),"Manual Allocation",AD61))</f>
        <v>0</v>
      </c>
      <c r="S61" s="14" cm="1">
        <f t="array" ref="S61">IF($F61="","",_xlfn.SWITCH($L61,"Equal allocation",ROUND($M61/12,2),"Weighted Allocation",$M61*_xll.BC.TURNOVER(Connection,$F61,,,S$2,S$3,IF(ApplyDimOnActuals="Yes",_xlfn.HSTACK(DimArray,DimValuesArray),""))*$A61/IF($H61=0,12,$H61),"Manual Allocation",AE61))</f>
        <v>0</v>
      </c>
      <c r="T61" s="14" cm="1">
        <f t="array" ref="T61">IF($F61="","",_xlfn.SWITCH($L61,"Equal allocation",ROUND($M61/12,2),"Weighted Allocation",$M61*_xll.BC.TURNOVER(Connection,$F61,,,T$2,T$3,IF(ApplyDimOnActuals="Yes",_xlfn.HSTACK(DimArray,DimValuesArray),""))*$A61/IF($H61=0,12,$H61),"Manual Allocation",AF61))</f>
        <v>0</v>
      </c>
      <c r="U61" s="14" cm="1">
        <f t="array" ref="U61">IF($F61="","",_xlfn.SWITCH($L61,"Equal allocation",ROUND($M61/12,2),"Weighted Allocation",$M61*_xll.BC.TURNOVER(Connection,$F61,,,U$2,U$3,IF(ApplyDimOnActuals="Yes",_xlfn.HSTACK(DimArray,DimValuesArray),""))*$A61/IF($H61=0,12,$H61),"Manual Allocation",AG61))</f>
        <v>0</v>
      </c>
      <c r="V61" s="14" cm="1">
        <f t="array" ref="V61">IF($F61="","",_xlfn.SWITCH($L61,"Equal allocation",ROUND($M61/12,2),"Weighted Allocation",$M61*_xll.BC.TURNOVER(Connection,$F61,,,V$2,V$3,IF(ApplyDimOnActuals="Yes",_xlfn.HSTACK(DimArray,DimValuesArray),""))*$A61/IF($H61=0,12,$H61),"Manual Allocation",AH61))</f>
        <v>0</v>
      </c>
      <c r="W61" s="14" cm="1">
        <f t="array" ref="W61">IF($F61="","",_xlfn.SWITCH($L61,"Equal allocation",ROUND($M61/12,2),"Weighted Allocation",$M61*_xll.BC.TURNOVER(Connection,$F61,,,W$2,W$3,IF(ApplyDimOnActuals="Yes",_xlfn.HSTACK(DimArray,DimValuesArray),""))*$A61/IF($H61=0,12,$H61),"Manual Allocation",AI61))</f>
        <v>0</v>
      </c>
      <c r="X61" s="14" cm="1">
        <f t="array" ref="X61">IF($F61="","",_xlfn.SWITCH($L61,"Equal allocation",ROUND($M61/12,2),"Weighted Allocation",$M61*_xll.BC.TURNOVER(Connection,$F61,,,X$2,X$3,IF(ApplyDimOnActuals="Yes",_xlfn.HSTACK(DimArray,DimValuesArray),""))*$A61/IF($H61=0,12,$H61),"Manual Allocation",AJ61))</f>
        <v>0</v>
      </c>
      <c r="Y61" s="14" cm="1">
        <f t="array" ref="Y61">IF($F61="","",_xlfn.SWITCH($L61,"Equal allocation",ROUND($M61/12,2),"Weighted Allocation",$M61*_xll.BC.TURNOVER(Connection,$F61,,,Y$2,Y$3,IF(ApplyDimOnActuals="Yes",_xlfn.HSTACK(DimArray,DimValuesArray),""))*$A61/IF($H61=0,12,$H61),"Manual Allocation",AK61))</f>
        <v>0</v>
      </c>
      <c r="Z61" s="14" cm="1">
        <f t="array" ref="Z61">IF($F61="","",_xlfn.SWITCH($L61,"Equal allocation",ROUND($M61/12,2),"Weighted Allocation",$M61*_xll.BC.TURNOVER(Connection,$F61,,,Z$2,Z$3,IF(ApplyDimOnActuals="Yes",_xlfn.HSTACK(DimArray,DimValuesArray),""))*$A61/IF($H61=0,12,$H61),"Manual Allocation",AL61))</f>
        <v>0</v>
      </c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</row>
    <row r="62" spans="1:38" s="23" customFormat="1" x14ac:dyDescent="0.45">
      <c r="A62" s="18">
        <v>-1</v>
      </c>
      <c r="B62" s="18" t="str">
        <v>Liabilities</v>
      </c>
      <c r="C62" s="18"/>
      <c r="D62" s="18"/>
      <c r="E62" s="18"/>
      <c r="F62" s="13" t="str">
        <v>5360</v>
      </c>
      <c r="G62" s="13" t="str">
        <v>Customer Prepayments VAT 0 %</v>
      </c>
      <c r="H62" s="14">
        <v>0</v>
      </c>
      <c r="I62" s="34"/>
      <c r="J62" s="15" t="str" cm="1">
        <f t="array" ref="J62">IF($F62="","",_xll.BC.WRITEBACKBUDGET(Connection,$G$8,$G$9,$A$8:$A$11,$L$1,$F62,$O62:$Z62,$O$1:$Z$1,$K62,_xlfn.HSTACK(DimArray,DimValuesArray)))</f>
        <v>Pending</v>
      </c>
      <c r="K62" s="15"/>
      <c r="L62" s="15" t="str">
        <f t="shared" si="6"/>
        <v>Equal Allocation</v>
      </c>
      <c r="M62" s="14">
        <f t="shared" si="4"/>
        <v>0</v>
      </c>
      <c r="N62" s="14">
        <f t="shared" si="7"/>
        <v>0</v>
      </c>
      <c r="O62" s="14" cm="1">
        <f t="array" ref="O62">IF($F62="","",_xlfn.SWITCH($L62,"Equal allocation",ROUND($M62/12,2),"Weighted Allocation",$M62*_xll.BC.TURNOVER(Connection,$F62,,,O$2,O$3,IF(ApplyDimOnActuals="Yes",_xlfn.HSTACK(DimArray,DimValuesArray),""))*$A62/IF($H62=0,12,$H62),"Manual Allocation",AA62))</f>
        <v>0</v>
      </c>
      <c r="P62" s="14" cm="1">
        <f t="array" ref="P62">IF($F62="","",_xlfn.SWITCH($L62,"Equal allocation",ROUND($M62/12,2),"Weighted Allocation",$M62*_xll.BC.TURNOVER(Connection,$F62,,,P$2,P$3,IF(ApplyDimOnActuals="Yes",_xlfn.HSTACK(DimArray,DimValuesArray),""))*$A62/IF($H62=0,12,$H62),"Manual Allocation",AB62))</f>
        <v>0</v>
      </c>
      <c r="Q62" s="14" cm="1">
        <f t="array" ref="Q62">IF($F62="","",_xlfn.SWITCH($L62,"Equal allocation",ROUND($M62/12,2),"Weighted Allocation",$M62*_xll.BC.TURNOVER(Connection,$F62,,,Q$2,Q$3,IF(ApplyDimOnActuals="Yes",_xlfn.HSTACK(DimArray,DimValuesArray),""))*$A62/IF($H62=0,12,$H62),"Manual Allocation",AC62))</f>
        <v>0</v>
      </c>
      <c r="R62" s="14" cm="1">
        <f t="array" ref="R62">IF($F62="","",_xlfn.SWITCH($L62,"Equal allocation",ROUND($M62/12,2),"Weighted Allocation",$M62*_xll.BC.TURNOVER(Connection,$F62,,,R$2,R$3,IF(ApplyDimOnActuals="Yes",_xlfn.HSTACK(DimArray,DimValuesArray),""))*$A62/IF($H62=0,12,$H62),"Manual Allocation",AD62))</f>
        <v>0</v>
      </c>
      <c r="S62" s="14" cm="1">
        <f t="array" ref="S62">IF($F62="","",_xlfn.SWITCH($L62,"Equal allocation",ROUND($M62/12,2),"Weighted Allocation",$M62*_xll.BC.TURNOVER(Connection,$F62,,,S$2,S$3,IF(ApplyDimOnActuals="Yes",_xlfn.HSTACK(DimArray,DimValuesArray),""))*$A62/IF($H62=0,12,$H62),"Manual Allocation",AE62))</f>
        <v>0</v>
      </c>
      <c r="T62" s="14" cm="1">
        <f t="array" ref="T62">IF($F62="","",_xlfn.SWITCH($L62,"Equal allocation",ROUND($M62/12,2),"Weighted Allocation",$M62*_xll.BC.TURNOVER(Connection,$F62,,,T$2,T$3,IF(ApplyDimOnActuals="Yes",_xlfn.HSTACK(DimArray,DimValuesArray),""))*$A62/IF($H62=0,12,$H62),"Manual Allocation",AF62))</f>
        <v>0</v>
      </c>
      <c r="U62" s="14" cm="1">
        <f t="array" ref="U62">IF($F62="","",_xlfn.SWITCH($L62,"Equal allocation",ROUND($M62/12,2),"Weighted Allocation",$M62*_xll.BC.TURNOVER(Connection,$F62,,,U$2,U$3,IF(ApplyDimOnActuals="Yes",_xlfn.HSTACK(DimArray,DimValuesArray),""))*$A62/IF($H62=0,12,$H62),"Manual Allocation",AG62))</f>
        <v>0</v>
      </c>
      <c r="V62" s="14" cm="1">
        <f t="array" ref="V62">IF($F62="","",_xlfn.SWITCH($L62,"Equal allocation",ROUND($M62/12,2),"Weighted Allocation",$M62*_xll.BC.TURNOVER(Connection,$F62,,,V$2,V$3,IF(ApplyDimOnActuals="Yes",_xlfn.HSTACK(DimArray,DimValuesArray),""))*$A62/IF($H62=0,12,$H62),"Manual Allocation",AH62))</f>
        <v>0</v>
      </c>
      <c r="W62" s="14" cm="1">
        <f t="array" ref="W62">IF($F62="","",_xlfn.SWITCH($L62,"Equal allocation",ROUND($M62/12,2),"Weighted Allocation",$M62*_xll.BC.TURNOVER(Connection,$F62,,,W$2,W$3,IF(ApplyDimOnActuals="Yes",_xlfn.HSTACK(DimArray,DimValuesArray),""))*$A62/IF($H62=0,12,$H62),"Manual Allocation",AI62))</f>
        <v>0</v>
      </c>
      <c r="X62" s="14" cm="1">
        <f t="array" ref="X62">IF($F62="","",_xlfn.SWITCH($L62,"Equal allocation",ROUND($M62/12,2),"Weighted Allocation",$M62*_xll.BC.TURNOVER(Connection,$F62,,,X$2,X$3,IF(ApplyDimOnActuals="Yes",_xlfn.HSTACK(DimArray,DimValuesArray),""))*$A62/IF($H62=0,12,$H62),"Manual Allocation",AJ62))</f>
        <v>0</v>
      </c>
      <c r="Y62" s="14" cm="1">
        <f t="array" ref="Y62">IF($F62="","",_xlfn.SWITCH($L62,"Equal allocation",ROUND($M62/12,2),"Weighted Allocation",$M62*_xll.BC.TURNOVER(Connection,$F62,,,Y$2,Y$3,IF(ApplyDimOnActuals="Yes",_xlfn.HSTACK(DimArray,DimValuesArray),""))*$A62/IF($H62=0,12,$H62),"Manual Allocation",AK62))</f>
        <v>0</v>
      </c>
      <c r="Z62" s="14" cm="1">
        <f t="array" ref="Z62">IF($F62="","",_xlfn.SWITCH($L62,"Equal allocation",ROUND($M62/12,2),"Weighted Allocation",$M62*_xll.BC.TURNOVER(Connection,$F62,,,Z$2,Z$3,IF(ApplyDimOnActuals="Yes",_xlfn.HSTACK(DimArray,DimValuesArray),""))*$A62/IF($H62=0,12,$H62),"Manual Allocation",AL62))</f>
        <v>0</v>
      </c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</row>
    <row r="63" spans="1:38" s="23" customFormat="1" x14ac:dyDescent="0.45">
      <c r="A63" s="18">
        <v>-1</v>
      </c>
      <c r="B63" s="18" t="str">
        <v>Liabilities</v>
      </c>
      <c r="C63" s="18"/>
      <c r="D63" s="18"/>
      <c r="E63" s="18"/>
      <c r="F63" s="13" t="str">
        <v>5370</v>
      </c>
      <c r="G63" s="13" t="str">
        <v>Customer Prepayments VAT 10 %</v>
      </c>
      <c r="H63" s="14">
        <v>0</v>
      </c>
      <c r="I63" s="34"/>
      <c r="J63" s="15" t="str" cm="1">
        <f t="array" ref="J63">IF($F63="","",_xll.BC.WRITEBACKBUDGET(Connection,$G$8,$G$9,$A$8:$A$11,$L$1,$F63,$O63:$Z63,$O$1:$Z$1,$K63,_xlfn.HSTACK(DimArray,DimValuesArray)))</f>
        <v>Pending</v>
      </c>
      <c r="K63" s="15"/>
      <c r="L63" s="15" t="str">
        <f t="shared" si="6"/>
        <v>Equal Allocation</v>
      </c>
      <c r="M63" s="14">
        <f t="shared" si="4"/>
        <v>0</v>
      </c>
      <c r="N63" s="14">
        <f t="shared" si="7"/>
        <v>0</v>
      </c>
      <c r="O63" s="14" cm="1">
        <f t="array" ref="O63">IF($F63="","",_xlfn.SWITCH($L63,"Equal allocation",ROUND($M63/12,2),"Weighted Allocation",$M63*_xll.BC.TURNOVER(Connection,$F63,,,O$2,O$3,IF(ApplyDimOnActuals="Yes",_xlfn.HSTACK(DimArray,DimValuesArray),""))*$A63/IF($H63=0,12,$H63),"Manual Allocation",AA63))</f>
        <v>0</v>
      </c>
      <c r="P63" s="14" cm="1">
        <f t="array" ref="P63">IF($F63="","",_xlfn.SWITCH($L63,"Equal allocation",ROUND($M63/12,2),"Weighted Allocation",$M63*_xll.BC.TURNOVER(Connection,$F63,,,P$2,P$3,IF(ApplyDimOnActuals="Yes",_xlfn.HSTACK(DimArray,DimValuesArray),""))*$A63/IF($H63=0,12,$H63),"Manual Allocation",AB63))</f>
        <v>0</v>
      </c>
      <c r="Q63" s="14" cm="1">
        <f t="array" ref="Q63">IF($F63="","",_xlfn.SWITCH($L63,"Equal allocation",ROUND($M63/12,2),"Weighted Allocation",$M63*_xll.BC.TURNOVER(Connection,$F63,,,Q$2,Q$3,IF(ApplyDimOnActuals="Yes",_xlfn.HSTACK(DimArray,DimValuesArray),""))*$A63/IF($H63=0,12,$H63),"Manual Allocation",AC63))</f>
        <v>0</v>
      </c>
      <c r="R63" s="14" cm="1">
        <f t="array" ref="R63">IF($F63="","",_xlfn.SWITCH($L63,"Equal allocation",ROUND($M63/12,2),"Weighted Allocation",$M63*_xll.BC.TURNOVER(Connection,$F63,,,R$2,R$3,IF(ApplyDimOnActuals="Yes",_xlfn.HSTACK(DimArray,DimValuesArray),""))*$A63/IF($H63=0,12,$H63),"Manual Allocation",AD63))</f>
        <v>0</v>
      </c>
      <c r="S63" s="14" cm="1">
        <f t="array" ref="S63">IF($F63="","",_xlfn.SWITCH($L63,"Equal allocation",ROUND($M63/12,2),"Weighted Allocation",$M63*_xll.BC.TURNOVER(Connection,$F63,,,S$2,S$3,IF(ApplyDimOnActuals="Yes",_xlfn.HSTACK(DimArray,DimValuesArray),""))*$A63/IF($H63=0,12,$H63),"Manual Allocation",AE63))</f>
        <v>0</v>
      </c>
      <c r="T63" s="14" cm="1">
        <f t="array" ref="T63">IF($F63="","",_xlfn.SWITCH($L63,"Equal allocation",ROUND($M63/12,2),"Weighted Allocation",$M63*_xll.BC.TURNOVER(Connection,$F63,,,T$2,T$3,IF(ApplyDimOnActuals="Yes",_xlfn.HSTACK(DimArray,DimValuesArray),""))*$A63/IF($H63=0,12,$H63),"Manual Allocation",AF63))</f>
        <v>0</v>
      </c>
      <c r="U63" s="14" cm="1">
        <f t="array" ref="U63">IF($F63="","",_xlfn.SWITCH($L63,"Equal allocation",ROUND($M63/12,2),"Weighted Allocation",$M63*_xll.BC.TURNOVER(Connection,$F63,,,U$2,U$3,IF(ApplyDimOnActuals="Yes",_xlfn.HSTACK(DimArray,DimValuesArray),""))*$A63/IF($H63=0,12,$H63),"Manual Allocation",AG63))</f>
        <v>0</v>
      </c>
      <c r="V63" s="14" cm="1">
        <f t="array" ref="V63">IF($F63="","",_xlfn.SWITCH($L63,"Equal allocation",ROUND($M63/12,2),"Weighted Allocation",$M63*_xll.BC.TURNOVER(Connection,$F63,,,V$2,V$3,IF(ApplyDimOnActuals="Yes",_xlfn.HSTACK(DimArray,DimValuesArray),""))*$A63/IF($H63=0,12,$H63),"Manual Allocation",AH63))</f>
        <v>0</v>
      </c>
      <c r="W63" s="14" cm="1">
        <f t="array" ref="W63">IF($F63="","",_xlfn.SWITCH($L63,"Equal allocation",ROUND($M63/12,2),"Weighted Allocation",$M63*_xll.BC.TURNOVER(Connection,$F63,,,W$2,W$3,IF(ApplyDimOnActuals="Yes",_xlfn.HSTACK(DimArray,DimValuesArray),""))*$A63/IF($H63=0,12,$H63),"Manual Allocation",AI63))</f>
        <v>0</v>
      </c>
      <c r="X63" s="14" cm="1">
        <f t="array" ref="X63">IF($F63="","",_xlfn.SWITCH($L63,"Equal allocation",ROUND($M63/12,2),"Weighted Allocation",$M63*_xll.BC.TURNOVER(Connection,$F63,,,X$2,X$3,IF(ApplyDimOnActuals="Yes",_xlfn.HSTACK(DimArray,DimValuesArray),""))*$A63/IF($H63=0,12,$H63),"Manual Allocation",AJ63))</f>
        <v>0</v>
      </c>
      <c r="Y63" s="14" cm="1">
        <f t="array" ref="Y63">IF($F63="","",_xlfn.SWITCH($L63,"Equal allocation",ROUND($M63/12,2),"Weighted Allocation",$M63*_xll.BC.TURNOVER(Connection,$F63,,,Y$2,Y$3,IF(ApplyDimOnActuals="Yes",_xlfn.HSTACK(DimArray,DimValuesArray),""))*$A63/IF($H63=0,12,$H63),"Manual Allocation",AK63))</f>
        <v>0</v>
      </c>
      <c r="Z63" s="14" cm="1">
        <f t="array" ref="Z63">IF($F63="","",_xlfn.SWITCH($L63,"Equal allocation",ROUND($M63/12,2),"Weighted Allocation",$M63*_xll.BC.TURNOVER(Connection,$F63,,,Z$2,Z$3,IF(ApplyDimOnActuals="Yes",_xlfn.HSTACK(DimArray,DimValuesArray),""))*$A63/IF($H63=0,12,$H63),"Manual Allocation",AL63))</f>
        <v>0</v>
      </c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</row>
    <row r="64" spans="1:38" s="23" customFormat="1" x14ac:dyDescent="0.45">
      <c r="A64" s="18">
        <v>-1</v>
      </c>
      <c r="B64" s="18" t="str">
        <v>Liabilities</v>
      </c>
      <c r="C64" s="18"/>
      <c r="D64" s="18"/>
      <c r="E64" s="18"/>
      <c r="F64" s="13" t="str">
        <v>5380</v>
      </c>
      <c r="G64" s="13" t="str">
        <v>Customer Prepayments VAT 25 %</v>
      </c>
      <c r="H64" s="14">
        <v>0</v>
      </c>
      <c r="I64" s="34"/>
      <c r="J64" s="15" t="str" cm="1">
        <f t="array" ref="J64">IF($F64="","",_xll.BC.WRITEBACKBUDGET(Connection,$G$8,$G$9,$A$8:$A$11,$L$1,$F64,$O64:$Z64,$O$1:$Z$1,$K64,_xlfn.HSTACK(DimArray,DimValuesArray)))</f>
        <v>Pending</v>
      </c>
      <c r="K64" s="15"/>
      <c r="L64" s="15" t="str">
        <f t="shared" si="6"/>
        <v>Equal Allocation</v>
      </c>
      <c r="M64" s="14">
        <f t="shared" si="4"/>
        <v>0</v>
      </c>
      <c r="N64" s="14">
        <f t="shared" si="7"/>
        <v>0</v>
      </c>
      <c r="O64" s="14" cm="1">
        <f t="array" ref="O64">IF($F64="","",_xlfn.SWITCH($L64,"Equal allocation",ROUND($M64/12,2),"Weighted Allocation",$M64*_xll.BC.TURNOVER(Connection,$F64,,,O$2,O$3,IF(ApplyDimOnActuals="Yes",_xlfn.HSTACK(DimArray,DimValuesArray),""))*$A64/IF($H64=0,12,$H64),"Manual Allocation",AA64))</f>
        <v>0</v>
      </c>
      <c r="P64" s="14" cm="1">
        <f t="array" ref="P64">IF($F64="","",_xlfn.SWITCH($L64,"Equal allocation",ROUND($M64/12,2),"Weighted Allocation",$M64*_xll.BC.TURNOVER(Connection,$F64,,,P$2,P$3,IF(ApplyDimOnActuals="Yes",_xlfn.HSTACK(DimArray,DimValuesArray),""))*$A64/IF($H64=0,12,$H64),"Manual Allocation",AB64))</f>
        <v>0</v>
      </c>
      <c r="Q64" s="14" cm="1">
        <f t="array" ref="Q64">IF($F64="","",_xlfn.SWITCH($L64,"Equal allocation",ROUND($M64/12,2),"Weighted Allocation",$M64*_xll.BC.TURNOVER(Connection,$F64,,,Q$2,Q$3,IF(ApplyDimOnActuals="Yes",_xlfn.HSTACK(DimArray,DimValuesArray),""))*$A64/IF($H64=0,12,$H64),"Manual Allocation",AC64))</f>
        <v>0</v>
      </c>
      <c r="R64" s="14" cm="1">
        <f t="array" ref="R64">IF($F64="","",_xlfn.SWITCH($L64,"Equal allocation",ROUND($M64/12,2),"Weighted Allocation",$M64*_xll.BC.TURNOVER(Connection,$F64,,,R$2,R$3,IF(ApplyDimOnActuals="Yes",_xlfn.HSTACK(DimArray,DimValuesArray),""))*$A64/IF($H64=0,12,$H64),"Manual Allocation",AD64))</f>
        <v>0</v>
      </c>
      <c r="S64" s="14" cm="1">
        <f t="array" ref="S64">IF($F64="","",_xlfn.SWITCH($L64,"Equal allocation",ROUND($M64/12,2),"Weighted Allocation",$M64*_xll.BC.TURNOVER(Connection,$F64,,,S$2,S$3,IF(ApplyDimOnActuals="Yes",_xlfn.HSTACK(DimArray,DimValuesArray),""))*$A64/IF($H64=0,12,$H64),"Manual Allocation",AE64))</f>
        <v>0</v>
      </c>
      <c r="T64" s="14" cm="1">
        <f t="array" ref="T64">IF($F64="","",_xlfn.SWITCH($L64,"Equal allocation",ROUND($M64/12,2),"Weighted Allocation",$M64*_xll.BC.TURNOVER(Connection,$F64,,,T$2,T$3,IF(ApplyDimOnActuals="Yes",_xlfn.HSTACK(DimArray,DimValuesArray),""))*$A64/IF($H64=0,12,$H64),"Manual Allocation",AF64))</f>
        <v>0</v>
      </c>
      <c r="U64" s="14" cm="1">
        <f t="array" ref="U64">IF($F64="","",_xlfn.SWITCH($L64,"Equal allocation",ROUND($M64/12,2),"Weighted Allocation",$M64*_xll.BC.TURNOVER(Connection,$F64,,,U$2,U$3,IF(ApplyDimOnActuals="Yes",_xlfn.HSTACK(DimArray,DimValuesArray),""))*$A64/IF($H64=0,12,$H64),"Manual Allocation",AG64))</f>
        <v>0</v>
      </c>
      <c r="V64" s="14" cm="1">
        <f t="array" ref="V64">IF($F64="","",_xlfn.SWITCH($L64,"Equal allocation",ROUND($M64/12,2),"Weighted Allocation",$M64*_xll.BC.TURNOVER(Connection,$F64,,,V$2,V$3,IF(ApplyDimOnActuals="Yes",_xlfn.HSTACK(DimArray,DimValuesArray),""))*$A64/IF($H64=0,12,$H64),"Manual Allocation",AH64))</f>
        <v>0</v>
      </c>
      <c r="W64" s="14" cm="1">
        <f t="array" ref="W64">IF($F64="","",_xlfn.SWITCH($L64,"Equal allocation",ROUND($M64/12,2),"Weighted Allocation",$M64*_xll.BC.TURNOVER(Connection,$F64,,,W$2,W$3,IF(ApplyDimOnActuals="Yes",_xlfn.HSTACK(DimArray,DimValuesArray),""))*$A64/IF($H64=0,12,$H64),"Manual Allocation",AI64))</f>
        <v>0</v>
      </c>
      <c r="X64" s="14" cm="1">
        <f t="array" ref="X64">IF($F64="","",_xlfn.SWITCH($L64,"Equal allocation",ROUND($M64/12,2),"Weighted Allocation",$M64*_xll.BC.TURNOVER(Connection,$F64,,,X$2,X$3,IF(ApplyDimOnActuals="Yes",_xlfn.HSTACK(DimArray,DimValuesArray),""))*$A64/IF($H64=0,12,$H64),"Manual Allocation",AJ64))</f>
        <v>0</v>
      </c>
      <c r="Y64" s="14" cm="1">
        <f t="array" ref="Y64">IF($F64="","",_xlfn.SWITCH($L64,"Equal allocation",ROUND($M64/12,2),"Weighted Allocation",$M64*_xll.BC.TURNOVER(Connection,$F64,,,Y$2,Y$3,IF(ApplyDimOnActuals="Yes",_xlfn.HSTACK(DimArray,DimValuesArray),""))*$A64/IF($H64=0,12,$H64),"Manual Allocation",AK64))</f>
        <v>0</v>
      </c>
      <c r="Z64" s="14" cm="1">
        <f t="array" ref="Z64">IF($F64="","",_xlfn.SWITCH($L64,"Equal allocation",ROUND($M64/12,2),"Weighted Allocation",$M64*_xll.BC.TURNOVER(Connection,$F64,,,Z$2,Z$3,IF(ApplyDimOnActuals="Yes",_xlfn.HSTACK(DimArray,DimValuesArray),""))*$A64/IF($H64=0,12,$H64),"Manual Allocation",AL64))</f>
        <v>0</v>
      </c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</row>
    <row r="65" spans="1:38" s="23" customFormat="1" x14ac:dyDescent="0.45">
      <c r="A65" s="18">
        <v>-1</v>
      </c>
      <c r="B65" s="18" t="str">
        <v>Liabilities</v>
      </c>
      <c r="C65" s="18"/>
      <c r="D65" s="18"/>
      <c r="E65" s="18"/>
      <c r="F65" s="13" t="str">
        <v>5410</v>
      </c>
      <c r="G65" s="13" t="str">
        <v>Vendors, Domestic</v>
      </c>
      <c r="H65" s="14">
        <v>0</v>
      </c>
      <c r="I65" s="34"/>
      <c r="J65" s="15" t="str" cm="1">
        <f t="array" ref="J65">IF($F65="","",_xll.BC.WRITEBACKBUDGET(Connection,$G$8,$G$9,$A$8:$A$11,$L$1,$F65,$O65:$Z65,$O$1:$Z$1,$K65,_xlfn.HSTACK(DimArray,DimValuesArray)))</f>
        <v>Pending</v>
      </c>
      <c r="K65" s="15"/>
      <c r="L65" s="15" t="str">
        <f t="shared" si="6"/>
        <v>Equal Allocation</v>
      </c>
      <c r="M65" s="14">
        <f t="shared" si="4"/>
        <v>0</v>
      </c>
      <c r="N65" s="14">
        <f t="shared" si="7"/>
        <v>0</v>
      </c>
      <c r="O65" s="14" cm="1">
        <f t="array" ref="O65">IF($F65="","",_xlfn.SWITCH($L65,"Equal allocation",ROUND($M65/12,2),"Weighted Allocation",$M65*_xll.BC.TURNOVER(Connection,$F65,,,O$2,O$3,IF(ApplyDimOnActuals="Yes",_xlfn.HSTACK(DimArray,DimValuesArray),""))*$A65/IF($H65=0,12,$H65),"Manual Allocation",AA65))</f>
        <v>0</v>
      </c>
      <c r="P65" s="14" cm="1">
        <f t="array" ref="P65">IF($F65="","",_xlfn.SWITCH($L65,"Equal allocation",ROUND($M65/12,2),"Weighted Allocation",$M65*_xll.BC.TURNOVER(Connection,$F65,,,P$2,P$3,IF(ApplyDimOnActuals="Yes",_xlfn.HSTACK(DimArray,DimValuesArray),""))*$A65/IF($H65=0,12,$H65),"Manual Allocation",AB65))</f>
        <v>0</v>
      </c>
      <c r="Q65" s="14" cm="1">
        <f t="array" ref="Q65">IF($F65="","",_xlfn.SWITCH($L65,"Equal allocation",ROUND($M65/12,2),"Weighted Allocation",$M65*_xll.BC.TURNOVER(Connection,$F65,,,Q$2,Q$3,IF(ApplyDimOnActuals="Yes",_xlfn.HSTACK(DimArray,DimValuesArray),""))*$A65/IF($H65=0,12,$H65),"Manual Allocation",AC65))</f>
        <v>0</v>
      </c>
      <c r="R65" s="14" cm="1">
        <f t="array" ref="R65">IF($F65="","",_xlfn.SWITCH($L65,"Equal allocation",ROUND($M65/12,2),"Weighted Allocation",$M65*_xll.BC.TURNOVER(Connection,$F65,,,R$2,R$3,IF(ApplyDimOnActuals="Yes",_xlfn.HSTACK(DimArray,DimValuesArray),""))*$A65/IF($H65=0,12,$H65),"Manual Allocation",AD65))</f>
        <v>0</v>
      </c>
      <c r="S65" s="14" cm="1">
        <f t="array" ref="S65">IF($F65="","",_xlfn.SWITCH($L65,"Equal allocation",ROUND($M65/12,2),"Weighted Allocation",$M65*_xll.BC.TURNOVER(Connection,$F65,,,S$2,S$3,IF(ApplyDimOnActuals="Yes",_xlfn.HSTACK(DimArray,DimValuesArray),""))*$A65/IF($H65=0,12,$H65),"Manual Allocation",AE65))</f>
        <v>0</v>
      </c>
      <c r="T65" s="14" cm="1">
        <f t="array" ref="T65">IF($F65="","",_xlfn.SWITCH($L65,"Equal allocation",ROUND($M65/12,2),"Weighted Allocation",$M65*_xll.BC.TURNOVER(Connection,$F65,,,T$2,T$3,IF(ApplyDimOnActuals="Yes",_xlfn.HSTACK(DimArray,DimValuesArray),""))*$A65/IF($H65=0,12,$H65),"Manual Allocation",AF65))</f>
        <v>0</v>
      </c>
      <c r="U65" s="14" cm="1">
        <f t="array" ref="U65">IF($F65="","",_xlfn.SWITCH($L65,"Equal allocation",ROUND($M65/12,2),"Weighted Allocation",$M65*_xll.BC.TURNOVER(Connection,$F65,,,U$2,U$3,IF(ApplyDimOnActuals="Yes",_xlfn.HSTACK(DimArray,DimValuesArray),""))*$A65/IF($H65=0,12,$H65),"Manual Allocation",AG65))</f>
        <v>0</v>
      </c>
      <c r="V65" s="14" cm="1">
        <f t="array" ref="V65">IF($F65="","",_xlfn.SWITCH($L65,"Equal allocation",ROUND($M65/12,2),"Weighted Allocation",$M65*_xll.BC.TURNOVER(Connection,$F65,,,V$2,V$3,IF(ApplyDimOnActuals="Yes",_xlfn.HSTACK(DimArray,DimValuesArray),""))*$A65/IF($H65=0,12,$H65),"Manual Allocation",AH65))</f>
        <v>0</v>
      </c>
      <c r="W65" s="14" cm="1">
        <f t="array" ref="W65">IF($F65="","",_xlfn.SWITCH($L65,"Equal allocation",ROUND($M65/12,2),"Weighted Allocation",$M65*_xll.BC.TURNOVER(Connection,$F65,,,W$2,W$3,IF(ApplyDimOnActuals="Yes",_xlfn.HSTACK(DimArray,DimValuesArray),""))*$A65/IF($H65=0,12,$H65),"Manual Allocation",AI65))</f>
        <v>0</v>
      </c>
      <c r="X65" s="14" cm="1">
        <f t="array" ref="X65">IF($F65="","",_xlfn.SWITCH($L65,"Equal allocation",ROUND($M65/12,2),"Weighted Allocation",$M65*_xll.BC.TURNOVER(Connection,$F65,,,X$2,X$3,IF(ApplyDimOnActuals="Yes",_xlfn.HSTACK(DimArray,DimValuesArray),""))*$A65/IF($H65=0,12,$H65),"Manual Allocation",AJ65))</f>
        <v>0</v>
      </c>
      <c r="Y65" s="14" cm="1">
        <f t="array" ref="Y65">IF($F65="","",_xlfn.SWITCH($L65,"Equal allocation",ROUND($M65/12,2),"Weighted Allocation",$M65*_xll.BC.TURNOVER(Connection,$F65,,,Y$2,Y$3,IF(ApplyDimOnActuals="Yes",_xlfn.HSTACK(DimArray,DimValuesArray),""))*$A65/IF($H65=0,12,$H65),"Manual Allocation",AK65))</f>
        <v>0</v>
      </c>
      <c r="Z65" s="14" cm="1">
        <f t="array" ref="Z65">IF($F65="","",_xlfn.SWITCH($L65,"Equal allocation",ROUND($M65/12,2),"Weighted Allocation",$M65*_xll.BC.TURNOVER(Connection,$F65,,,Z$2,Z$3,IF(ApplyDimOnActuals="Yes",_xlfn.HSTACK(DimArray,DimValuesArray),""))*$A65/IF($H65=0,12,$H65),"Manual Allocation",AL65))</f>
        <v>0</v>
      </c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</row>
    <row r="66" spans="1:38" s="23" customFormat="1" x14ac:dyDescent="0.45">
      <c r="A66" s="18">
        <v>-1</v>
      </c>
      <c r="B66" s="18" t="str">
        <v>Liabilities</v>
      </c>
      <c r="C66" s="18"/>
      <c r="D66" s="18"/>
      <c r="E66" s="18"/>
      <c r="F66" s="13" t="str">
        <v>5420</v>
      </c>
      <c r="G66" s="13" t="str">
        <v>Vendors, Foreign</v>
      </c>
      <c r="H66" s="14">
        <v>0</v>
      </c>
      <c r="I66" s="34"/>
      <c r="J66" s="15" t="str" cm="1">
        <f t="array" ref="J66">IF($F66="","",_xll.BC.WRITEBACKBUDGET(Connection,$G$8,$G$9,$A$8:$A$11,$L$1,$F66,$O66:$Z66,$O$1:$Z$1,$K66,_xlfn.HSTACK(DimArray,DimValuesArray)))</f>
        <v>Pending</v>
      </c>
      <c r="K66" s="15"/>
      <c r="L66" s="15" t="str">
        <f t="shared" si="6"/>
        <v>Equal Allocation</v>
      </c>
      <c r="M66" s="14">
        <f t="shared" si="4"/>
        <v>0</v>
      </c>
      <c r="N66" s="14">
        <f t="shared" si="7"/>
        <v>0</v>
      </c>
      <c r="O66" s="14" cm="1">
        <f t="array" ref="O66">IF($F66="","",_xlfn.SWITCH($L66,"Equal allocation",ROUND($M66/12,2),"Weighted Allocation",$M66*_xll.BC.TURNOVER(Connection,$F66,,,O$2,O$3,IF(ApplyDimOnActuals="Yes",_xlfn.HSTACK(DimArray,DimValuesArray),""))*$A66/IF($H66=0,12,$H66),"Manual Allocation",AA66))</f>
        <v>0</v>
      </c>
      <c r="P66" s="14" cm="1">
        <f t="array" ref="P66">IF($F66="","",_xlfn.SWITCH($L66,"Equal allocation",ROUND($M66/12,2),"Weighted Allocation",$M66*_xll.BC.TURNOVER(Connection,$F66,,,P$2,P$3,IF(ApplyDimOnActuals="Yes",_xlfn.HSTACK(DimArray,DimValuesArray),""))*$A66/IF($H66=0,12,$H66),"Manual Allocation",AB66))</f>
        <v>0</v>
      </c>
      <c r="Q66" s="14" cm="1">
        <f t="array" ref="Q66">IF($F66="","",_xlfn.SWITCH($L66,"Equal allocation",ROUND($M66/12,2),"Weighted Allocation",$M66*_xll.BC.TURNOVER(Connection,$F66,,,Q$2,Q$3,IF(ApplyDimOnActuals="Yes",_xlfn.HSTACK(DimArray,DimValuesArray),""))*$A66/IF($H66=0,12,$H66),"Manual Allocation",AC66))</f>
        <v>0</v>
      </c>
      <c r="R66" s="14" cm="1">
        <f t="array" ref="R66">IF($F66="","",_xlfn.SWITCH($L66,"Equal allocation",ROUND($M66/12,2),"Weighted Allocation",$M66*_xll.BC.TURNOVER(Connection,$F66,,,R$2,R$3,IF(ApplyDimOnActuals="Yes",_xlfn.HSTACK(DimArray,DimValuesArray),""))*$A66/IF($H66=0,12,$H66),"Manual Allocation",AD66))</f>
        <v>0</v>
      </c>
      <c r="S66" s="14" cm="1">
        <f t="array" ref="S66">IF($F66="","",_xlfn.SWITCH($L66,"Equal allocation",ROUND($M66/12,2),"Weighted Allocation",$M66*_xll.BC.TURNOVER(Connection,$F66,,,S$2,S$3,IF(ApplyDimOnActuals="Yes",_xlfn.HSTACK(DimArray,DimValuesArray),""))*$A66/IF($H66=0,12,$H66),"Manual Allocation",AE66))</f>
        <v>0</v>
      </c>
      <c r="T66" s="14" cm="1">
        <f t="array" ref="T66">IF($F66="","",_xlfn.SWITCH($L66,"Equal allocation",ROUND($M66/12,2),"Weighted Allocation",$M66*_xll.BC.TURNOVER(Connection,$F66,,,T$2,T$3,IF(ApplyDimOnActuals="Yes",_xlfn.HSTACK(DimArray,DimValuesArray),""))*$A66/IF($H66=0,12,$H66),"Manual Allocation",AF66))</f>
        <v>0</v>
      </c>
      <c r="U66" s="14" cm="1">
        <f t="array" ref="U66">IF($F66="","",_xlfn.SWITCH($L66,"Equal allocation",ROUND($M66/12,2),"Weighted Allocation",$M66*_xll.BC.TURNOVER(Connection,$F66,,,U$2,U$3,IF(ApplyDimOnActuals="Yes",_xlfn.HSTACK(DimArray,DimValuesArray),""))*$A66/IF($H66=0,12,$H66),"Manual Allocation",AG66))</f>
        <v>0</v>
      </c>
      <c r="V66" s="14" cm="1">
        <f t="array" ref="V66">IF($F66="","",_xlfn.SWITCH($L66,"Equal allocation",ROUND($M66/12,2),"Weighted Allocation",$M66*_xll.BC.TURNOVER(Connection,$F66,,,V$2,V$3,IF(ApplyDimOnActuals="Yes",_xlfn.HSTACK(DimArray,DimValuesArray),""))*$A66/IF($H66=0,12,$H66),"Manual Allocation",AH66))</f>
        <v>0</v>
      </c>
      <c r="W66" s="14" cm="1">
        <f t="array" ref="W66">IF($F66="","",_xlfn.SWITCH($L66,"Equal allocation",ROUND($M66/12,2),"Weighted Allocation",$M66*_xll.BC.TURNOVER(Connection,$F66,,,W$2,W$3,IF(ApplyDimOnActuals="Yes",_xlfn.HSTACK(DimArray,DimValuesArray),""))*$A66/IF($H66=0,12,$H66),"Manual Allocation",AI66))</f>
        <v>0</v>
      </c>
      <c r="X66" s="14" cm="1">
        <f t="array" ref="X66">IF($F66="","",_xlfn.SWITCH($L66,"Equal allocation",ROUND($M66/12,2),"Weighted Allocation",$M66*_xll.BC.TURNOVER(Connection,$F66,,,X$2,X$3,IF(ApplyDimOnActuals="Yes",_xlfn.HSTACK(DimArray,DimValuesArray),""))*$A66/IF($H66=0,12,$H66),"Manual Allocation",AJ66))</f>
        <v>0</v>
      </c>
      <c r="Y66" s="14" cm="1">
        <f t="array" ref="Y66">IF($F66="","",_xlfn.SWITCH($L66,"Equal allocation",ROUND($M66/12,2),"Weighted Allocation",$M66*_xll.BC.TURNOVER(Connection,$F66,,,Y$2,Y$3,IF(ApplyDimOnActuals="Yes",_xlfn.HSTACK(DimArray,DimValuesArray),""))*$A66/IF($H66=0,12,$H66),"Manual Allocation",AK66))</f>
        <v>0</v>
      </c>
      <c r="Z66" s="14" cm="1">
        <f t="array" ref="Z66">IF($F66="","",_xlfn.SWITCH($L66,"Equal allocation",ROUND($M66/12,2),"Weighted Allocation",$M66*_xll.BC.TURNOVER(Connection,$F66,,,Z$2,Z$3,IF(ApplyDimOnActuals="Yes",_xlfn.HSTACK(DimArray,DimValuesArray),""))*$A66/IF($H66=0,12,$H66),"Manual Allocation",AL66))</f>
        <v>0</v>
      </c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</row>
    <row r="67" spans="1:38" s="23" customFormat="1" x14ac:dyDescent="0.45">
      <c r="A67" s="18">
        <v>-1</v>
      </c>
      <c r="B67" s="18" t="str">
        <v>Liabilities</v>
      </c>
      <c r="C67" s="18"/>
      <c r="D67" s="18"/>
      <c r="E67" s="18"/>
      <c r="F67" s="13" t="str">
        <v>5510</v>
      </c>
      <c r="G67" s="13" t="str">
        <v>Inv. Adjmt. (Interim), Retail</v>
      </c>
      <c r="H67" s="14">
        <v>0</v>
      </c>
      <c r="I67" s="34"/>
      <c r="J67" s="15" t="str" cm="1">
        <f t="array" ref="J67">IF($F67="","",_xll.BC.WRITEBACKBUDGET(Connection,$G$8,$G$9,$A$8:$A$11,$L$1,$F67,$O67:$Z67,$O$1:$Z$1,$K67,_xlfn.HSTACK(DimArray,DimValuesArray)))</f>
        <v>Pending</v>
      </c>
      <c r="K67" s="15"/>
      <c r="L67" s="15" t="str">
        <f t="shared" si="6"/>
        <v>Equal Allocation</v>
      </c>
      <c r="M67" s="14">
        <f t="shared" si="4"/>
        <v>0</v>
      </c>
      <c r="N67" s="14">
        <f t="shared" si="7"/>
        <v>0</v>
      </c>
      <c r="O67" s="14" cm="1">
        <f t="array" ref="O67">IF($F67="","",_xlfn.SWITCH($L67,"Equal allocation",ROUND($M67/12,2),"Weighted Allocation",$M67*_xll.BC.TURNOVER(Connection,$F67,,,O$2,O$3,IF(ApplyDimOnActuals="Yes",_xlfn.HSTACK(DimArray,DimValuesArray),""))*$A67/IF($H67=0,12,$H67),"Manual Allocation",AA67))</f>
        <v>0</v>
      </c>
      <c r="P67" s="14" cm="1">
        <f t="array" ref="P67">IF($F67="","",_xlfn.SWITCH($L67,"Equal allocation",ROUND($M67/12,2),"Weighted Allocation",$M67*_xll.BC.TURNOVER(Connection,$F67,,,P$2,P$3,IF(ApplyDimOnActuals="Yes",_xlfn.HSTACK(DimArray,DimValuesArray),""))*$A67/IF($H67=0,12,$H67),"Manual Allocation",AB67))</f>
        <v>0</v>
      </c>
      <c r="Q67" s="14" cm="1">
        <f t="array" ref="Q67">IF($F67="","",_xlfn.SWITCH($L67,"Equal allocation",ROUND($M67/12,2),"Weighted Allocation",$M67*_xll.BC.TURNOVER(Connection,$F67,,,Q$2,Q$3,IF(ApplyDimOnActuals="Yes",_xlfn.HSTACK(DimArray,DimValuesArray),""))*$A67/IF($H67=0,12,$H67),"Manual Allocation",AC67))</f>
        <v>0</v>
      </c>
      <c r="R67" s="14" cm="1">
        <f t="array" ref="R67">IF($F67="","",_xlfn.SWITCH($L67,"Equal allocation",ROUND($M67/12,2),"Weighted Allocation",$M67*_xll.BC.TURNOVER(Connection,$F67,,,R$2,R$3,IF(ApplyDimOnActuals="Yes",_xlfn.HSTACK(DimArray,DimValuesArray),""))*$A67/IF($H67=0,12,$H67),"Manual Allocation",AD67))</f>
        <v>0</v>
      </c>
      <c r="S67" s="14" cm="1">
        <f t="array" ref="S67">IF($F67="","",_xlfn.SWITCH($L67,"Equal allocation",ROUND($M67/12,2),"Weighted Allocation",$M67*_xll.BC.TURNOVER(Connection,$F67,,,S$2,S$3,IF(ApplyDimOnActuals="Yes",_xlfn.HSTACK(DimArray,DimValuesArray),""))*$A67/IF($H67=0,12,$H67),"Manual Allocation",AE67))</f>
        <v>0</v>
      </c>
      <c r="T67" s="14" cm="1">
        <f t="array" ref="T67">IF($F67="","",_xlfn.SWITCH($L67,"Equal allocation",ROUND($M67/12,2),"Weighted Allocation",$M67*_xll.BC.TURNOVER(Connection,$F67,,,T$2,T$3,IF(ApplyDimOnActuals="Yes",_xlfn.HSTACK(DimArray,DimValuesArray),""))*$A67/IF($H67=0,12,$H67),"Manual Allocation",AF67))</f>
        <v>0</v>
      </c>
      <c r="U67" s="14" cm="1">
        <f t="array" ref="U67">IF($F67="","",_xlfn.SWITCH($L67,"Equal allocation",ROUND($M67/12,2),"Weighted Allocation",$M67*_xll.BC.TURNOVER(Connection,$F67,,,U$2,U$3,IF(ApplyDimOnActuals="Yes",_xlfn.HSTACK(DimArray,DimValuesArray),""))*$A67/IF($H67=0,12,$H67),"Manual Allocation",AG67))</f>
        <v>0</v>
      </c>
      <c r="V67" s="14" cm="1">
        <f t="array" ref="V67">IF($F67="","",_xlfn.SWITCH($L67,"Equal allocation",ROUND($M67/12,2),"Weighted Allocation",$M67*_xll.BC.TURNOVER(Connection,$F67,,,V$2,V$3,IF(ApplyDimOnActuals="Yes",_xlfn.HSTACK(DimArray,DimValuesArray),""))*$A67/IF($H67=0,12,$H67),"Manual Allocation",AH67))</f>
        <v>0</v>
      </c>
      <c r="W67" s="14" cm="1">
        <f t="array" ref="W67">IF($F67="","",_xlfn.SWITCH($L67,"Equal allocation",ROUND($M67/12,2),"Weighted Allocation",$M67*_xll.BC.TURNOVER(Connection,$F67,,,W$2,W$3,IF(ApplyDimOnActuals="Yes",_xlfn.HSTACK(DimArray,DimValuesArray),""))*$A67/IF($H67=0,12,$H67),"Manual Allocation",AI67))</f>
        <v>0</v>
      </c>
      <c r="X67" s="14" cm="1">
        <f t="array" ref="X67">IF($F67="","",_xlfn.SWITCH($L67,"Equal allocation",ROUND($M67/12,2),"Weighted Allocation",$M67*_xll.BC.TURNOVER(Connection,$F67,,,X$2,X$3,IF(ApplyDimOnActuals="Yes",_xlfn.HSTACK(DimArray,DimValuesArray),""))*$A67/IF($H67=0,12,$H67),"Manual Allocation",AJ67))</f>
        <v>0</v>
      </c>
      <c r="Y67" s="14" cm="1">
        <f t="array" ref="Y67">IF($F67="","",_xlfn.SWITCH($L67,"Equal allocation",ROUND($M67/12,2),"Weighted Allocation",$M67*_xll.BC.TURNOVER(Connection,$F67,,,Y$2,Y$3,IF(ApplyDimOnActuals="Yes",_xlfn.HSTACK(DimArray,DimValuesArray),""))*$A67/IF($H67=0,12,$H67),"Manual Allocation",AK67))</f>
        <v>0</v>
      </c>
      <c r="Z67" s="14" cm="1">
        <f t="array" ref="Z67">IF($F67="","",_xlfn.SWITCH($L67,"Equal allocation",ROUND($M67/12,2),"Weighted Allocation",$M67*_xll.BC.TURNOVER(Connection,$F67,,,Z$2,Z$3,IF(ApplyDimOnActuals="Yes",_xlfn.HSTACK(DimArray,DimValuesArray),""))*$A67/IF($H67=0,12,$H67),"Manual Allocation",AL67))</f>
        <v>0</v>
      </c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</row>
    <row r="68" spans="1:38" s="23" customFormat="1" x14ac:dyDescent="0.45">
      <c r="A68" s="18">
        <v>-1</v>
      </c>
      <c r="B68" s="18" t="str">
        <v>Liabilities</v>
      </c>
      <c r="C68" s="18"/>
      <c r="D68" s="18"/>
      <c r="E68" s="18"/>
      <c r="F68" s="13" t="str">
        <v>5530</v>
      </c>
      <c r="G68" s="13" t="str">
        <v>Inv. Adjmt. (Interim), Raw Mat</v>
      </c>
      <c r="H68" s="14">
        <v>0</v>
      </c>
      <c r="I68" s="34"/>
      <c r="J68" s="15" t="str" cm="1">
        <f t="array" ref="J68">IF($F68="","",_xll.BC.WRITEBACKBUDGET(Connection,$G$8,$G$9,$A$8:$A$11,$L$1,$F68,$O68:$Z68,$O$1:$Z$1,$K68,_xlfn.HSTACK(DimArray,DimValuesArray)))</f>
        <v>Pending</v>
      </c>
      <c r="K68" s="15"/>
      <c r="L68" s="15" t="str">
        <f t="shared" si="6"/>
        <v>Equal Allocation</v>
      </c>
      <c r="M68" s="14">
        <f t="shared" si="4"/>
        <v>0</v>
      </c>
      <c r="N68" s="14">
        <f t="shared" si="7"/>
        <v>0</v>
      </c>
      <c r="O68" s="14" cm="1">
        <f t="array" ref="O68">IF($F68="","",_xlfn.SWITCH($L68,"Equal allocation",ROUND($M68/12,2),"Weighted Allocation",$M68*_xll.BC.TURNOVER(Connection,$F68,,,O$2,O$3,IF(ApplyDimOnActuals="Yes",_xlfn.HSTACK(DimArray,DimValuesArray),""))*$A68/IF($H68=0,12,$H68),"Manual Allocation",AA68))</f>
        <v>0</v>
      </c>
      <c r="P68" s="14" cm="1">
        <f t="array" ref="P68">IF($F68="","",_xlfn.SWITCH($L68,"Equal allocation",ROUND($M68/12,2),"Weighted Allocation",$M68*_xll.BC.TURNOVER(Connection,$F68,,,P$2,P$3,IF(ApplyDimOnActuals="Yes",_xlfn.HSTACK(DimArray,DimValuesArray),""))*$A68/IF($H68=0,12,$H68),"Manual Allocation",AB68))</f>
        <v>0</v>
      </c>
      <c r="Q68" s="14" cm="1">
        <f t="array" ref="Q68">IF($F68="","",_xlfn.SWITCH($L68,"Equal allocation",ROUND($M68/12,2),"Weighted Allocation",$M68*_xll.BC.TURNOVER(Connection,$F68,,,Q$2,Q$3,IF(ApplyDimOnActuals="Yes",_xlfn.HSTACK(DimArray,DimValuesArray),""))*$A68/IF($H68=0,12,$H68),"Manual Allocation",AC68))</f>
        <v>0</v>
      </c>
      <c r="R68" s="14" cm="1">
        <f t="array" ref="R68">IF($F68="","",_xlfn.SWITCH($L68,"Equal allocation",ROUND($M68/12,2),"Weighted Allocation",$M68*_xll.BC.TURNOVER(Connection,$F68,,,R$2,R$3,IF(ApplyDimOnActuals="Yes",_xlfn.HSTACK(DimArray,DimValuesArray),""))*$A68/IF($H68=0,12,$H68),"Manual Allocation",AD68))</f>
        <v>0</v>
      </c>
      <c r="S68" s="14" cm="1">
        <f t="array" ref="S68">IF($F68="","",_xlfn.SWITCH($L68,"Equal allocation",ROUND($M68/12,2),"Weighted Allocation",$M68*_xll.BC.TURNOVER(Connection,$F68,,,S$2,S$3,IF(ApplyDimOnActuals="Yes",_xlfn.HSTACK(DimArray,DimValuesArray),""))*$A68/IF($H68=0,12,$H68),"Manual Allocation",AE68))</f>
        <v>0</v>
      </c>
      <c r="T68" s="14" cm="1">
        <f t="array" ref="T68">IF($F68="","",_xlfn.SWITCH($L68,"Equal allocation",ROUND($M68/12,2),"Weighted Allocation",$M68*_xll.BC.TURNOVER(Connection,$F68,,,T$2,T$3,IF(ApplyDimOnActuals="Yes",_xlfn.HSTACK(DimArray,DimValuesArray),""))*$A68/IF($H68=0,12,$H68),"Manual Allocation",AF68))</f>
        <v>0</v>
      </c>
      <c r="U68" s="14" cm="1">
        <f t="array" ref="U68">IF($F68="","",_xlfn.SWITCH($L68,"Equal allocation",ROUND($M68/12,2),"Weighted Allocation",$M68*_xll.BC.TURNOVER(Connection,$F68,,,U$2,U$3,IF(ApplyDimOnActuals="Yes",_xlfn.HSTACK(DimArray,DimValuesArray),""))*$A68/IF($H68=0,12,$H68),"Manual Allocation",AG68))</f>
        <v>0</v>
      </c>
      <c r="V68" s="14" cm="1">
        <f t="array" ref="V68">IF($F68="","",_xlfn.SWITCH($L68,"Equal allocation",ROUND($M68/12,2),"Weighted Allocation",$M68*_xll.BC.TURNOVER(Connection,$F68,,,V$2,V$3,IF(ApplyDimOnActuals="Yes",_xlfn.HSTACK(DimArray,DimValuesArray),""))*$A68/IF($H68=0,12,$H68),"Manual Allocation",AH68))</f>
        <v>0</v>
      </c>
      <c r="W68" s="14" cm="1">
        <f t="array" ref="W68">IF($F68="","",_xlfn.SWITCH($L68,"Equal allocation",ROUND($M68/12,2),"Weighted Allocation",$M68*_xll.BC.TURNOVER(Connection,$F68,,,W$2,W$3,IF(ApplyDimOnActuals="Yes",_xlfn.HSTACK(DimArray,DimValuesArray),""))*$A68/IF($H68=0,12,$H68),"Manual Allocation",AI68))</f>
        <v>0</v>
      </c>
      <c r="X68" s="14" cm="1">
        <f t="array" ref="X68">IF($F68="","",_xlfn.SWITCH($L68,"Equal allocation",ROUND($M68/12,2),"Weighted Allocation",$M68*_xll.BC.TURNOVER(Connection,$F68,,,X$2,X$3,IF(ApplyDimOnActuals="Yes",_xlfn.HSTACK(DimArray,DimValuesArray),""))*$A68/IF($H68=0,12,$H68),"Manual Allocation",AJ68))</f>
        <v>0</v>
      </c>
      <c r="Y68" s="14" cm="1">
        <f t="array" ref="Y68">IF($F68="","",_xlfn.SWITCH($L68,"Equal allocation",ROUND($M68/12,2),"Weighted Allocation",$M68*_xll.BC.TURNOVER(Connection,$F68,,,Y$2,Y$3,IF(ApplyDimOnActuals="Yes",_xlfn.HSTACK(DimArray,DimValuesArray),""))*$A68/IF($H68=0,12,$H68),"Manual Allocation",AK68))</f>
        <v>0</v>
      </c>
      <c r="Z68" s="14" cm="1">
        <f t="array" ref="Z68">IF($F68="","",_xlfn.SWITCH($L68,"Equal allocation",ROUND($M68/12,2),"Weighted Allocation",$M68*_xll.BC.TURNOVER(Connection,$F68,,,Z$2,Z$3,IF(ApplyDimOnActuals="Yes",_xlfn.HSTACK(DimArray,DimValuesArray),""))*$A68/IF($H68=0,12,$H68),"Manual Allocation",AL68))</f>
        <v>0</v>
      </c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</row>
    <row r="69" spans="1:38" s="23" customFormat="1" x14ac:dyDescent="0.45">
      <c r="A69" s="18">
        <v>-1</v>
      </c>
      <c r="B69" s="18" t="str">
        <v>Liabilities</v>
      </c>
      <c r="C69" s="18"/>
      <c r="D69" s="18"/>
      <c r="E69" s="18"/>
      <c r="F69" s="13" t="str">
        <v>5610</v>
      </c>
      <c r="G69" s="13" t="str">
        <v>Sales VAT 25 %</v>
      </c>
      <c r="H69" s="14">
        <v>44991.83</v>
      </c>
      <c r="I69" s="34"/>
      <c r="J69" s="15" t="str" cm="1">
        <f t="array" ref="J69">IF($F69="","",_xll.BC.WRITEBACKBUDGET(Connection,$G$8,$G$9,$A$8:$A$11,$L$1,$F69,$O69:$Z69,$O$1:$Z$1,$K69,_xlfn.HSTACK(DimArray,DimValuesArray)))</f>
        <v>Pending</v>
      </c>
      <c r="K69" s="15"/>
      <c r="L69" s="15" t="str">
        <f t="shared" si="6"/>
        <v>Equal Allocation</v>
      </c>
      <c r="M69" s="14">
        <f t="shared" si="4"/>
        <v>44991.83</v>
      </c>
      <c r="N69" s="14">
        <f t="shared" si="7"/>
        <v>44991.840000000004</v>
      </c>
      <c r="O69" s="14" cm="1">
        <f t="array" ref="O69">IF($F69="","",_xlfn.SWITCH($L69,"Equal allocation",ROUND($M69/12,2),"Weighted Allocation",$M69*_xll.BC.TURNOVER(Connection,$F69,,,O$2,O$3,IF(ApplyDimOnActuals="Yes",_xlfn.HSTACK(DimArray,DimValuesArray),""))*$A69/IF($H69=0,12,$H69),"Manual Allocation",AA69))</f>
        <v>3749.32</v>
      </c>
      <c r="P69" s="14" cm="1">
        <f t="array" ref="P69">IF($F69="","",_xlfn.SWITCH($L69,"Equal allocation",ROUND($M69/12,2),"Weighted Allocation",$M69*_xll.BC.TURNOVER(Connection,$F69,,,P$2,P$3,IF(ApplyDimOnActuals="Yes",_xlfn.HSTACK(DimArray,DimValuesArray),""))*$A69/IF($H69=0,12,$H69),"Manual Allocation",AB69))</f>
        <v>3749.32</v>
      </c>
      <c r="Q69" s="14" cm="1">
        <f t="array" ref="Q69">IF($F69="","",_xlfn.SWITCH($L69,"Equal allocation",ROUND($M69/12,2),"Weighted Allocation",$M69*_xll.BC.TURNOVER(Connection,$F69,,,Q$2,Q$3,IF(ApplyDimOnActuals="Yes",_xlfn.HSTACK(DimArray,DimValuesArray),""))*$A69/IF($H69=0,12,$H69),"Manual Allocation",AC69))</f>
        <v>3749.32</v>
      </c>
      <c r="R69" s="14" cm="1">
        <f t="array" ref="R69">IF($F69="","",_xlfn.SWITCH($L69,"Equal allocation",ROUND($M69/12,2),"Weighted Allocation",$M69*_xll.BC.TURNOVER(Connection,$F69,,,R$2,R$3,IF(ApplyDimOnActuals="Yes",_xlfn.HSTACK(DimArray,DimValuesArray),""))*$A69/IF($H69=0,12,$H69),"Manual Allocation",AD69))</f>
        <v>3749.32</v>
      </c>
      <c r="S69" s="14" cm="1">
        <f t="array" ref="S69">IF($F69="","",_xlfn.SWITCH($L69,"Equal allocation",ROUND($M69/12,2),"Weighted Allocation",$M69*_xll.BC.TURNOVER(Connection,$F69,,,S$2,S$3,IF(ApplyDimOnActuals="Yes",_xlfn.HSTACK(DimArray,DimValuesArray),""))*$A69/IF($H69=0,12,$H69),"Manual Allocation",AE69))</f>
        <v>3749.32</v>
      </c>
      <c r="T69" s="14" cm="1">
        <f t="array" ref="T69">IF($F69="","",_xlfn.SWITCH($L69,"Equal allocation",ROUND($M69/12,2),"Weighted Allocation",$M69*_xll.BC.TURNOVER(Connection,$F69,,,T$2,T$3,IF(ApplyDimOnActuals="Yes",_xlfn.HSTACK(DimArray,DimValuesArray),""))*$A69/IF($H69=0,12,$H69),"Manual Allocation",AF69))</f>
        <v>3749.32</v>
      </c>
      <c r="U69" s="14" cm="1">
        <f t="array" ref="U69">IF($F69="","",_xlfn.SWITCH($L69,"Equal allocation",ROUND($M69/12,2),"Weighted Allocation",$M69*_xll.BC.TURNOVER(Connection,$F69,,,U$2,U$3,IF(ApplyDimOnActuals="Yes",_xlfn.HSTACK(DimArray,DimValuesArray),""))*$A69/IF($H69=0,12,$H69),"Manual Allocation",AG69))</f>
        <v>3749.32</v>
      </c>
      <c r="V69" s="14" cm="1">
        <f t="array" ref="V69">IF($F69="","",_xlfn.SWITCH($L69,"Equal allocation",ROUND($M69/12,2),"Weighted Allocation",$M69*_xll.BC.TURNOVER(Connection,$F69,,,V$2,V$3,IF(ApplyDimOnActuals="Yes",_xlfn.HSTACK(DimArray,DimValuesArray),""))*$A69/IF($H69=0,12,$H69),"Manual Allocation",AH69))</f>
        <v>3749.32</v>
      </c>
      <c r="W69" s="14" cm="1">
        <f t="array" ref="W69">IF($F69="","",_xlfn.SWITCH($L69,"Equal allocation",ROUND($M69/12,2),"Weighted Allocation",$M69*_xll.BC.TURNOVER(Connection,$F69,,,W$2,W$3,IF(ApplyDimOnActuals="Yes",_xlfn.HSTACK(DimArray,DimValuesArray),""))*$A69/IF($H69=0,12,$H69),"Manual Allocation",AI69))</f>
        <v>3749.32</v>
      </c>
      <c r="X69" s="14" cm="1">
        <f t="array" ref="X69">IF($F69="","",_xlfn.SWITCH($L69,"Equal allocation",ROUND($M69/12,2),"Weighted Allocation",$M69*_xll.BC.TURNOVER(Connection,$F69,,,X$2,X$3,IF(ApplyDimOnActuals="Yes",_xlfn.HSTACK(DimArray,DimValuesArray),""))*$A69/IF($H69=0,12,$H69),"Manual Allocation",AJ69))</f>
        <v>3749.32</v>
      </c>
      <c r="Y69" s="14" cm="1">
        <f t="array" ref="Y69">IF($F69="","",_xlfn.SWITCH($L69,"Equal allocation",ROUND($M69/12,2),"Weighted Allocation",$M69*_xll.BC.TURNOVER(Connection,$F69,,,Y$2,Y$3,IF(ApplyDimOnActuals="Yes",_xlfn.HSTACK(DimArray,DimValuesArray),""))*$A69/IF($H69=0,12,$H69),"Manual Allocation",AK69))</f>
        <v>3749.32</v>
      </c>
      <c r="Z69" s="14" cm="1">
        <f t="array" ref="Z69">IF($F69="","",_xlfn.SWITCH($L69,"Equal allocation",ROUND($M69/12,2),"Weighted Allocation",$M69*_xll.BC.TURNOVER(Connection,$F69,,,Z$2,Z$3,IF(ApplyDimOnActuals="Yes",_xlfn.HSTACK(DimArray,DimValuesArray),""))*$A69/IF($H69=0,12,$H69),"Manual Allocation",AL69))</f>
        <v>3749.32</v>
      </c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</row>
    <row r="70" spans="1:38" s="23" customFormat="1" x14ac:dyDescent="0.45">
      <c r="A70" s="18">
        <v>-1</v>
      </c>
      <c r="B70" s="18" t="str">
        <v>Liabilities</v>
      </c>
      <c r="C70" s="18"/>
      <c r="D70" s="18"/>
      <c r="E70" s="18"/>
      <c r="F70" s="13" t="str">
        <v>5611</v>
      </c>
      <c r="G70" s="13" t="str">
        <v>Sales VAT 10 %</v>
      </c>
      <c r="H70" s="14">
        <v>0</v>
      </c>
      <c r="I70" s="34"/>
      <c r="J70" s="15" t="str" cm="1">
        <f t="array" ref="J70">IF($F70="","",_xll.BC.WRITEBACKBUDGET(Connection,$G$8,$G$9,$A$8:$A$11,$L$1,$F70,$O70:$Z70,$O$1:$Z$1,$K70,_xlfn.HSTACK(DimArray,DimValuesArray)))</f>
        <v>Pending</v>
      </c>
      <c r="K70" s="15"/>
      <c r="L70" s="15" t="str">
        <f t="shared" si="6"/>
        <v>Equal Allocation</v>
      </c>
      <c r="M70" s="14">
        <f t="shared" si="4"/>
        <v>0</v>
      </c>
      <c r="N70" s="14">
        <f t="shared" si="7"/>
        <v>0</v>
      </c>
      <c r="O70" s="14" cm="1">
        <f t="array" ref="O70">IF($F70="","",_xlfn.SWITCH($L70,"Equal allocation",ROUND($M70/12,2),"Weighted Allocation",$M70*_xll.BC.TURNOVER(Connection,$F70,,,O$2,O$3,IF(ApplyDimOnActuals="Yes",_xlfn.HSTACK(DimArray,DimValuesArray),""))*$A70/IF($H70=0,12,$H70),"Manual Allocation",AA70))</f>
        <v>0</v>
      </c>
      <c r="P70" s="14" cm="1">
        <f t="array" ref="P70">IF($F70="","",_xlfn.SWITCH($L70,"Equal allocation",ROUND($M70/12,2),"Weighted Allocation",$M70*_xll.BC.TURNOVER(Connection,$F70,,,P$2,P$3,IF(ApplyDimOnActuals="Yes",_xlfn.HSTACK(DimArray,DimValuesArray),""))*$A70/IF($H70=0,12,$H70),"Manual Allocation",AB70))</f>
        <v>0</v>
      </c>
      <c r="Q70" s="14" cm="1">
        <f t="array" ref="Q70">IF($F70="","",_xlfn.SWITCH($L70,"Equal allocation",ROUND($M70/12,2),"Weighted Allocation",$M70*_xll.BC.TURNOVER(Connection,$F70,,,Q$2,Q$3,IF(ApplyDimOnActuals="Yes",_xlfn.HSTACK(DimArray,DimValuesArray),""))*$A70/IF($H70=0,12,$H70),"Manual Allocation",AC70))</f>
        <v>0</v>
      </c>
      <c r="R70" s="14" cm="1">
        <f t="array" ref="R70">IF($F70="","",_xlfn.SWITCH($L70,"Equal allocation",ROUND($M70/12,2),"Weighted Allocation",$M70*_xll.BC.TURNOVER(Connection,$F70,,,R$2,R$3,IF(ApplyDimOnActuals="Yes",_xlfn.HSTACK(DimArray,DimValuesArray),""))*$A70/IF($H70=0,12,$H70),"Manual Allocation",AD70))</f>
        <v>0</v>
      </c>
      <c r="S70" s="14" cm="1">
        <f t="array" ref="S70">IF($F70="","",_xlfn.SWITCH($L70,"Equal allocation",ROUND($M70/12,2),"Weighted Allocation",$M70*_xll.BC.TURNOVER(Connection,$F70,,,S$2,S$3,IF(ApplyDimOnActuals="Yes",_xlfn.HSTACK(DimArray,DimValuesArray),""))*$A70/IF($H70=0,12,$H70),"Manual Allocation",AE70))</f>
        <v>0</v>
      </c>
      <c r="T70" s="14" cm="1">
        <f t="array" ref="T70">IF($F70="","",_xlfn.SWITCH($L70,"Equal allocation",ROUND($M70/12,2),"Weighted Allocation",$M70*_xll.BC.TURNOVER(Connection,$F70,,,T$2,T$3,IF(ApplyDimOnActuals="Yes",_xlfn.HSTACK(DimArray,DimValuesArray),""))*$A70/IF($H70=0,12,$H70),"Manual Allocation",AF70))</f>
        <v>0</v>
      </c>
      <c r="U70" s="14" cm="1">
        <f t="array" ref="U70">IF($F70="","",_xlfn.SWITCH($L70,"Equal allocation",ROUND($M70/12,2),"Weighted Allocation",$M70*_xll.BC.TURNOVER(Connection,$F70,,,U$2,U$3,IF(ApplyDimOnActuals="Yes",_xlfn.HSTACK(DimArray,DimValuesArray),""))*$A70/IF($H70=0,12,$H70),"Manual Allocation",AG70))</f>
        <v>0</v>
      </c>
      <c r="V70" s="14" cm="1">
        <f t="array" ref="V70">IF($F70="","",_xlfn.SWITCH($L70,"Equal allocation",ROUND($M70/12,2),"Weighted Allocation",$M70*_xll.BC.TURNOVER(Connection,$F70,,,V$2,V$3,IF(ApplyDimOnActuals="Yes",_xlfn.HSTACK(DimArray,DimValuesArray),""))*$A70/IF($H70=0,12,$H70),"Manual Allocation",AH70))</f>
        <v>0</v>
      </c>
      <c r="W70" s="14" cm="1">
        <f t="array" ref="W70">IF($F70="","",_xlfn.SWITCH($L70,"Equal allocation",ROUND($M70/12,2),"Weighted Allocation",$M70*_xll.BC.TURNOVER(Connection,$F70,,,W$2,W$3,IF(ApplyDimOnActuals="Yes",_xlfn.HSTACK(DimArray,DimValuesArray),""))*$A70/IF($H70=0,12,$H70),"Manual Allocation",AI70))</f>
        <v>0</v>
      </c>
      <c r="X70" s="14" cm="1">
        <f t="array" ref="X70">IF($F70="","",_xlfn.SWITCH($L70,"Equal allocation",ROUND($M70/12,2),"Weighted Allocation",$M70*_xll.BC.TURNOVER(Connection,$F70,,,X$2,X$3,IF(ApplyDimOnActuals="Yes",_xlfn.HSTACK(DimArray,DimValuesArray),""))*$A70/IF($H70=0,12,$H70),"Manual Allocation",AJ70))</f>
        <v>0</v>
      </c>
      <c r="Y70" s="14" cm="1">
        <f t="array" ref="Y70">IF($F70="","",_xlfn.SWITCH($L70,"Equal allocation",ROUND($M70/12,2),"Weighted Allocation",$M70*_xll.BC.TURNOVER(Connection,$F70,,,Y$2,Y$3,IF(ApplyDimOnActuals="Yes",_xlfn.HSTACK(DimArray,DimValuesArray),""))*$A70/IF($H70=0,12,$H70),"Manual Allocation",AK70))</f>
        <v>0</v>
      </c>
      <c r="Z70" s="14" cm="1">
        <f t="array" ref="Z70">IF($F70="","",_xlfn.SWITCH($L70,"Equal allocation",ROUND($M70/12,2),"Weighted Allocation",$M70*_xll.BC.TURNOVER(Connection,$F70,,,Z$2,Z$3,IF(ApplyDimOnActuals="Yes",_xlfn.HSTACK(DimArray,DimValuesArray),""))*$A70/IF($H70=0,12,$H70),"Manual Allocation",AL70))</f>
        <v>0</v>
      </c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</row>
    <row r="71" spans="1:38" s="23" customFormat="1" x14ac:dyDescent="0.45">
      <c r="A71" s="18">
        <v>-1</v>
      </c>
      <c r="B71" s="18" t="str">
        <v>Liabilities</v>
      </c>
      <c r="C71" s="18"/>
      <c r="D71" s="18"/>
      <c r="E71" s="18"/>
      <c r="F71" s="13" t="str">
        <v>5110</v>
      </c>
      <c r="G71" s="13" t="str">
        <v>Long-term Bank Loans</v>
      </c>
      <c r="H71" s="14">
        <v>0</v>
      </c>
      <c r="I71" s="34"/>
      <c r="J71" s="15" t="str" cm="1">
        <f t="array" ref="J71">IF($F71="","",_xll.BC.WRITEBACKBUDGET(Connection,$G$8,$G$9,$A$8:$A$11,$L$1,$F71,$O71:$Z71,$O$1:$Z$1,$K71,_xlfn.HSTACK(DimArray,DimValuesArray)))</f>
        <v>Pending</v>
      </c>
      <c r="K71" s="15"/>
      <c r="L71" s="15" t="str">
        <f t="shared" si="6"/>
        <v>Equal Allocation</v>
      </c>
      <c r="M71" s="14">
        <f t="shared" si="4"/>
        <v>0</v>
      </c>
      <c r="N71" s="14">
        <f t="shared" si="7"/>
        <v>0</v>
      </c>
      <c r="O71" s="14" cm="1">
        <f t="array" ref="O71">IF($F71="","",_xlfn.SWITCH($L71,"Equal allocation",ROUND($M71/12,2),"Weighted Allocation",$M71*_xll.BC.TURNOVER(Connection,$F71,,,O$2,O$3,IF(ApplyDimOnActuals="Yes",_xlfn.HSTACK(DimArray,DimValuesArray),""))*$A71/IF($H71=0,12,$H71),"Manual Allocation",AA71))</f>
        <v>0</v>
      </c>
      <c r="P71" s="14" cm="1">
        <f t="array" ref="P71">IF($F71="","",_xlfn.SWITCH($L71,"Equal allocation",ROUND($M71/12,2),"Weighted Allocation",$M71*_xll.BC.TURNOVER(Connection,$F71,,,P$2,P$3,IF(ApplyDimOnActuals="Yes",_xlfn.HSTACK(DimArray,DimValuesArray),""))*$A71/IF($H71=0,12,$H71),"Manual Allocation",AB71))</f>
        <v>0</v>
      </c>
      <c r="Q71" s="14" cm="1">
        <f t="array" ref="Q71">IF($F71="","",_xlfn.SWITCH($L71,"Equal allocation",ROUND($M71/12,2),"Weighted Allocation",$M71*_xll.BC.TURNOVER(Connection,$F71,,,Q$2,Q$3,IF(ApplyDimOnActuals="Yes",_xlfn.HSTACK(DimArray,DimValuesArray),""))*$A71/IF($H71=0,12,$H71),"Manual Allocation",AC71))</f>
        <v>0</v>
      </c>
      <c r="R71" s="14" cm="1">
        <f t="array" ref="R71">IF($F71="","",_xlfn.SWITCH($L71,"Equal allocation",ROUND($M71/12,2),"Weighted Allocation",$M71*_xll.BC.TURNOVER(Connection,$F71,,,R$2,R$3,IF(ApplyDimOnActuals="Yes",_xlfn.HSTACK(DimArray,DimValuesArray),""))*$A71/IF($H71=0,12,$H71),"Manual Allocation",AD71))</f>
        <v>0</v>
      </c>
      <c r="S71" s="14" cm="1">
        <f t="array" ref="S71">IF($F71="","",_xlfn.SWITCH($L71,"Equal allocation",ROUND($M71/12,2),"Weighted Allocation",$M71*_xll.BC.TURNOVER(Connection,$F71,,,S$2,S$3,IF(ApplyDimOnActuals="Yes",_xlfn.HSTACK(DimArray,DimValuesArray),""))*$A71/IF($H71=0,12,$H71),"Manual Allocation",AE71))</f>
        <v>0</v>
      </c>
      <c r="T71" s="14" cm="1">
        <f t="array" ref="T71">IF($F71="","",_xlfn.SWITCH($L71,"Equal allocation",ROUND($M71/12,2),"Weighted Allocation",$M71*_xll.BC.TURNOVER(Connection,$F71,,,T$2,T$3,IF(ApplyDimOnActuals="Yes",_xlfn.HSTACK(DimArray,DimValuesArray),""))*$A71/IF($H71=0,12,$H71),"Manual Allocation",AF71))</f>
        <v>0</v>
      </c>
      <c r="U71" s="14" cm="1">
        <f t="array" ref="U71">IF($F71="","",_xlfn.SWITCH($L71,"Equal allocation",ROUND($M71/12,2),"Weighted Allocation",$M71*_xll.BC.TURNOVER(Connection,$F71,,,U$2,U$3,IF(ApplyDimOnActuals="Yes",_xlfn.HSTACK(DimArray,DimValuesArray),""))*$A71/IF($H71=0,12,$H71),"Manual Allocation",AG71))</f>
        <v>0</v>
      </c>
      <c r="V71" s="14" cm="1">
        <f t="array" ref="V71">IF($F71="","",_xlfn.SWITCH($L71,"Equal allocation",ROUND($M71/12,2),"Weighted Allocation",$M71*_xll.BC.TURNOVER(Connection,$F71,,,V$2,V$3,IF(ApplyDimOnActuals="Yes",_xlfn.HSTACK(DimArray,DimValuesArray),""))*$A71/IF($H71=0,12,$H71),"Manual Allocation",AH71))</f>
        <v>0</v>
      </c>
      <c r="W71" s="14" cm="1">
        <f t="array" ref="W71">IF($F71="","",_xlfn.SWITCH($L71,"Equal allocation",ROUND($M71/12,2),"Weighted Allocation",$M71*_xll.BC.TURNOVER(Connection,$F71,,,W$2,W$3,IF(ApplyDimOnActuals="Yes",_xlfn.HSTACK(DimArray,DimValuesArray),""))*$A71/IF($H71=0,12,$H71),"Manual Allocation",AI71))</f>
        <v>0</v>
      </c>
      <c r="X71" s="14" cm="1">
        <f t="array" ref="X71">IF($F71="","",_xlfn.SWITCH($L71,"Equal allocation",ROUND($M71/12,2),"Weighted Allocation",$M71*_xll.BC.TURNOVER(Connection,$F71,,,X$2,X$3,IF(ApplyDimOnActuals="Yes",_xlfn.HSTACK(DimArray,DimValuesArray),""))*$A71/IF($H71=0,12,$H71),"Manual Allocation",AJ71))</f>
        <v>0</v>
      </c>
      <c r="Y71" s="14" cm="1">
        <f t="array" ref="Y71">IF($F71="","",_xlfn.SWITCH($L71,"Equal allocation",ROUND($M71/12,2),"Weighted Allocation",$M71*_xll.BC.TURNOVER(Connection,$F71,,,Y$2,Y$3,IF(ApplyDimOnActuals="Yes",_xlfn.HSTACK(DimArray,DimValuesArray),""))*$A71/IF($H71=0,12,$H71),"Manual Allocation",AK71))</f>
        <v>0</v>
      </c>
      <c r="Z71" s="14" cm="1">
        <f t="array" ref="Z71">IF($F71="","",_xlfn.SWITCH($L71,"Equal allocation",ROUND($M71/12,2),"Weighted Allocation",$M71*_xll.BC.TURNOVER(Connection,$F71,,,Z$2,Z$3,IF(ApplyDimOnActuals="Yes",_xlfn.HSTACK(DimArray,DimValuesArray),""))*$A71/IF($H71=0,12,$H71),"Manual Allocation",AL71))</f>
        <v>0</v>
      </c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</row>
    <row r="72" spans="1:38" s="23" customFormat="1" x14ac:dyDescent="0.45">
      <c r="A72" s="18">
        <v>-1</v>
      </c>
      <c r="B72" s="18" t="str">
        <v>Liabilities</v>
      </c>
      <c r="C72" s="18"/>
      <c r="D72" s="18"/>
      <c r="E72" s="18"/>
      <c r="F72" s="13" t="str">
        <v>5120</v>
      </c>
      <c r="G72" s="13" t="str">
        <v>Mortgage</v>
      </c>
      <c r="H72" s="14">
        <v>0</v>
      </c>
      <c r="I72" s="34"/>
      <c r="J72" s="15" t="str" cm="1">
        <f t="array" ref="J72">IF($F72="","",_xll.BC.WRITEBACKBUDGET(Connection,$G$8,$G$9,$A$8:$A$11,$L$1,$F72,$O72:$Z72,$O$1:$Z$1,$K72,_xlfn.HSTACK(DimArray,DimValuesArray)))</f>
        <v>Pending</v>
      </c>
      <c r="K72" s="15"/>
      <c r="L72" s="15" t="str">
        <f t="shared" si="6"/>
        <v>Equal Allocation</v>
      </c>
      <c r="M72" s="14">
        <f t="shared" si="4"/>
        <v>0</v>
      </c>
      <c r="N72" s="14">
        <f t="shared" si="7"/>
        <v>0</v>
      </c>
      <c r="O72" s="14" cm="1">
        <f t="array" ref="O72">IF($F72="","",_xlfn.SWITCH($L72,"Equal allocation",ROUND($M72/12,2),"Weighted Allocation",$M72*_xll.BC.TURNOVER(Connection,$F72,,,O$2,O$3,IF(ApplyDimOnActuals="Yes",_xlfn.HSTACK(DimArray,DimValuesArray),""))*$A72/IF($H72=0,12,$H72),"Manual Allocation",AA72))</f>
        <v>0</v>
      </c>
      <c r="P72" s="14" cm="1">
        <f t="array" ref="P72">IF($F72="","",_xlfn.SWITCH($L72,"Equal allocation",ROUND($M72/12,2),"Weighted Allocation",$M72*_xll.BC.TURNOVER(Connection,$F72,,,P$2,P$3,IF(ApplyDimOnActuals="Yes",_xlfn.HSTACK(DimArray,DimValuesArray),""))*$A72/IF($H72=0,12,$H72),"Manual Allocation",AB72))</f>
        <v>0</v>
      </c>
      <c r="Q72" s="14" cm="1">
        <f t="array" ref="Q72">IF($F72="","",_xlfn.SWITCH($L72,"Equal allocation",ROUND($M72/12,2),"Weighted Allocation",$M72*_xll.BC.TURNOVER(Connection,$F72,,,Q$2,Q$3,IF(ApplyDimOnActuals="Yes",_xlfn.HSTACK(DimArray,DimValuesArray),""))*$A72/IF($H72=0,12,$H72),"Manual Allocation",AC72))</f>
        <v>0</v>
      </c>
      <c r="R72" s="14" cm="1">
        <f t="array" ref="R72">IF($F72="","",_xlfn.SWITCH($L72,"Equal allocation",ROUND($M72/12,2),"Weighted Allocation",$M72*_xll.BC.TURNOVER(Connection,$F72,,,R$2,R$3,IF(ApplyDimOnActuals="Yes",_xlfn.HSTACK(DimArray,DimValuesArray),""))*$A72/IF($H72=0,12,$H72),"Manual Allocation",AD72))</f>
        <v>0</v>
      </c>
      <c r="S72" s="14" cm="1">
        <f t="array" ref="S72">IF($F72="","",_xlfn.SWITCH($L72,"Equal allocation",ROUND($M72/12,2),"Weighted Allocation",$M72*_xll.BC.TURNOVER(Connection,$F72,,,S$2,S$3,IF(ApplyDimOnActuals="Yes",_xlfn.HSTACK(DimArray,DimValuesArray),""))*$A72/IF($H72=0,12,$H72),"Manual Allocation",AE72))</f>
        <v>0</v>
      </c>
      <c r="T72" s="14" cm="1">
        <f t="array" ref="T72">IF($F72="","",_xlfn.SWITCH($L72,"Equal allocation",ROUND($M72/12,2),"Weighted Allocation",$M72*_xll.BC.TURNOVER(Connection,$F72,,,T$2,T$3,IF(ApplyDimOnActuals="Yes",_xlfn.HSTACK(DimArray,DimValuesArray),""))*$A72/IF($H72=0,12,$H72),"Manual Allocation",AF72))</f>
        <v>0</v>
      </c>
      <c r="U72" s="14" cm="1">
        <f t="array" ref="U72">IF($F72="","",_xlfn.SWITCH($L72,"Equal allocation",ROUND($M72/12,2),"Weighted Allocation",$M72*_xll.BC.TURNOVER(Connection,$F72,,,U$2,U$3,IF(ApplyDimOnActuals="Yes",_xlfn.HSTACK(DimArray,DimValuesArray),""))*$A72/IF($H72=0,12,$H72),"Manual Allocation",AG72))</f>
        <v>0</v>
      </c>
      <c r="V72" s="14" cm="1">
        <f t="array" ref="V72">IF($F72="","",_xlfn.SWITCH($L72,"Equal allocation",ROUND($M72/12,2),"Weighted Allocation",$M72*_xll.BC.TURNOVER(Connection,$F72,,,V$2,V$3,IF(ApplyDimOnActuals="Yes",_xlfn.HSTACK(DimArray,DimValuesArray),""))*$A72/IF($H72=0,12,$H72),"Manual Allocation",AH72))</f>
        <v>0</v>
      </c>
      <c r="W72" s="14" cm="1">
        <f t="array" ref="W72">IF($F72="","",_xlfn.SWITCH($L72,"Equal allocation",ROUND($M72/12,2),"Weighted Allocation",$M72*_xll.BC.TURNOVER(Connection,$F72,,,W$2,W$3,IF(ApplyDimOnActuals="Yes",_xlfn.HSTACK(DimArray,DimValuesArray),""))*$A72/IF($H72=0,12,$H72),"Manual Allocation",AI72))</f>
        <v>0</v>
      </c>
      <c r="X72" s="14" cm="1">
        <f t="array" ref="X72">IF($F72="","",_xlfn.SWITCH($L72,"Equal allocation",ROUND($M72/12,2),"Weighted Allocation",$M72*_xll.BC.TURNOVER(Connection,$F72,,,X$2,X$3,IF(ApplyDimOnActuals="Yes",_xlfn.HSTACK(DimArray,DimValuesArray),""))*$A72/IF($H72=0,12,$H72),"Manual Allocation",AJ72))</f>
        <v>0</v>
      </c>
      <c r="Y72" s="14" cm="1">
        <f t="array" ref="Y72">IF($F72="","",_xlfn.SWITCH($L72,"Equal allocation",ROUND($M72/12,2),"Weighted Allocation",$M72*_xll.BC.TURNOVER(Connection,$F72,,,Y$2,Y$3,IF(ApplyDimOnActuals="Yes",_xlfn.HSTACK(DimArray,DimValuesArray),""))*$A72/IF($H72=0,12,$H72),"Manual Allocation",AK72))</f>
        <v>0</v>
      </c>
      <c r="Z72" s="14" cm="1">
        <f t="array" ref="Z72">IF($F72="","",_xlfn.SWITCH($L72,"Equal allocation",ROUND($M72/12,2),"Weighted Allocation",$M72*_xll.BC.TURNOVER(Connection,$F72,,,Z$2,Z$3,IF(ApplyDimOnActuals="Yes",_xlfn.HSTACK(DimArray,DimValuesArray),""))*$A72/IF($H72=0,12,$H72),"Manual Allocation",AL72))</f>
        <v>0</v>
      </c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</row>
    <row r="73" spans="1:38" s="23" customFormat="1" x14ac:dyDescent="0.45">
      <c r="A73" s="18">
        <v>-1</v>
      </c>
      <c r="B73" s="18" t="str">
        <v>Equity</v>
      </c>
      <c r="C73" s="18"/>
      <c r="D73" s="18"/>
      <c r="E73" s="18"/>
      <c r="F73" s="13" t="str">
        <v>3110</v>
      </c>
      <c r="G73" s="13" t="str">
        <v>Capital Stock</v>
      </c>
      <c r="H73" s="14">
        <v>0</v>
      </c>
      <c r="I73" s="34"/>
      <c r="J73" s="15" t="str" cm="1">
        <f t="array" ref="J73">IF($F73="","",_xll.BC.WRITEBACKBUDGET(Connection,$G$8,$G$9,$A$8:$A$11,$L$1,$F73,$O73:$Z73,$O$1:$Z$1,$K73,_xlfn.HSTACK(DimArray,DimValuesArray)))</f>
        <v>Pending</v>
      </c>
      <c r="K73" s="15"/>
      <c r="L73" s="15" t="str">
        <f t="shared" si="6"/>
        <v>Equal Allocation</v>
      </c>
      <c r="M73" s="14">
        <f t="shared" si="4"/>
        <v>0</v>
      </c>
      <c r="N73" s="14">
        <f t="shared" si="7"/>
        <v>0</v>
      </c>
      <c r="O73" s="14" cm="1">
        <f t="array" ref="O73">IF($F73="","",_xlfn.SWITCH($L73,"Equal allocation",ROUND($M73/12,2),"Weighted Allocation",$M73*_xll.BC.TURNOVER(Connection,$F73,,,O$2,O$3,IF(ApplyDimOnActuals="Yes",_xlfn.HSTACK(DimArray,DimValuesArray),""))*$A73/IF($H73=0,12,$H73),"Manual Allocation",AA73))</f>
        <v>0</v>
      </c>
      <c r="P73" s="14" cm="1">
        <f t="array" ref="P73">IF($F73="","",_xlfn.SWITCH($L73,"Equal allocation",ROUND($M73/12,2),"Weighted Allocation",$M73*_xll.BC.TURNOVER(Connection,$F73,,,P$2,P$3,IF(ApplyDimOnActuals="Yes",_xlfn.HSTACK(DimArray,DimValuesArray),""))*$A73/IF($H73=0,12,$H73),"Manual Allocation",AB73))</f>
        <v>0</v>
      </c>
      <c r="Q73" s="14" cm="1">
        <f t="array" ref="Q73">IF($F73="","",_xlfn.SWITCH($L73,"Equal allocation",ROUND($M73/12,2),"Weighted Allocation",$M73*_xll.BC.TURNOVER(Connection,$F73,,,Q$2,Q$3,IF(ApplyDimOnActuals="Yes",_xlfn.HSTACK(DimArray,DimValuesArray),""))*$A73/IF($H73=0,12,$H73),"Manual Allocation",AC73))</f>
        <v>0</v>
      </c>
      <c r="R73" s="14" cm="1">
        <f t="array" ref="R73">IF($F73="","",_xlfn.SWITCH($L73,"Equal allocation",ROUND($M73/12,2),"Weighted Allocation",$M73*_xll.BC.TURNOVER(Connection,$F73,,,R$2,R$3,IF(ApplyDimOnActuals="Yes",_xlfn.HSTACK(DimArray,DimValuesArray),""))*$A73/IF($H73=0,12,$H73),"Manual Allocation",AD73))</f>
        <v>0</v>
      </c>
      <c r="S73" s="14" cm="1">
        <f t="array" ref="S73">IF($F73="","",_xlfn.SWITCH($L73,"Equal allocation",ROUND($M73/12,2),"Weighted Allocation",$M73*_xll.BC.TURNOVER(Connection,$F73,,,S$2,S$3,IF(ApplyDimOnActuals="Yes",_xlfn.HSTACK(DimArray,DimValuesArray),""))*$A73/IF($H73=0,12,$H73),"Manual Allocation",AE73))</f>
        <v>0</v>
      </c>
      <c r="T73" s="14" cm="1">
        <f t="array" ref="T73">IF($F73="","",_xlfn.SWITCH($L73,"Equal allocation",ROUND($M73/12,2),"Weighted Allocation",$M73*_xll.BC.TURNOVER(Connection,$F73,,,T$2,T$3,IF(ApplyDimOnActuals="Yes",_xlfn.HSTACK(DimArray,DimValuesArray),""))*$A73/IF($H73=0,12,$H73),"Manual Allocation",AF73))</f>
        <v>0</v>
      </c>
      <c r="U73" s="14" cm="1">
        <f t="array" ref="U73">IF($F73="","",_xlfn.SWITCH($L73,"Equal allocation",ROUND($M73/12,2),"Weighted Allocation",$M73*_xll.BC.TURNOVER(Connection,$F73,,,U$2,U$3,IF(ApplyDimOnActuals="Yes",_xlfn.HSTACK(DimArray,DimValuesArray),""))*$A73/IF($H73=0,12,$H73),"Manual Allocation",AG73))</f>
        <v>0</v>
      </c>
      <c r="V73" s="14" cm="1">
        <f t="array" ref="V73">IF($F73="","",_xlfn.SWITCH($L73,"Equal allocation",ROUND($M73/12,2),"Weighted Allocation",$M73*_xll.BC.TURNOVER(Connection,$F73,,,V$2,V$3,IF(ApplyDimOnActuals="Yes",_xlfn.HSTACK(DimArray,DimValuesArray),""))*$A73/IF($H73=0,12,$H73),"Manual Allocation",AH73))</f>
        <v>0</v>
      </c>
      <c r="W73" s="14" cm="1">
        <f t="array" ref="W73">IF($F73="","",_xlfn.SWITCH($L73,"Equal allocation",ROUND($M73/12,2),"Weighted Allocation",$M73*_xll.BC.TURNOVER(Connection,$F73,,,W$2,W$3,IF(ApplyDimOnActuals="Yes",_xlfn.HSTACK(DimArray,DimValuesArray),""))*$A73/IF($H73=0,12,$H73),"Manual Allocation",AI73))</f>
        <v>0</v>
      </c>
      <c r="X73" s="14" cm="1">
        <f t="array" ref="X73">IF($F73="","",_xlfn.SWITCH($L73,"Equal allocation",ROUND($M73/12,2),"Weighted Allocation",$M73*_xll.BC.TURNOVER(Connection,$F73,,,X$2,X$3,IF(ApplyDimOnActuals="Yes",_xlfn.HSTACK(DimArray,DimValuesArray),""))*$A73/IF($H73=0,12,$H73),"Manual Allocation",AJ73))</f>
        <v>0</v>
      </c>
      <c r="Y73" s="14" cm="1">
        <f t="array" ref="Y73">IF($F73="","",_xlfn.SWITCH($L73,"Equal allocation",ROUND($M73/12,2),"Weighted Allocation",$M73*_xll.BC.TURNOVER(Connection,$F73,,,Y$2,Y$3,IF(ApplyDimOnActuals="Yes",_xlfn.HSTACK(DimArray,DimValuesArray),""))*$A73/IF($H73=0,12,$H73),"Manual Allocation",AK73))</f>
        <v>0</v>
      </c>
      <c r="Z73" s="14" cm="1">
        <f t="array" ref="Z73">IF($F73="","",_xlfn.SWITCH($L73,"Equal allocation",ROUND($M73/12,2),"Weighted Allocation",$M73*_xll.BC.TURNOVER(Connection,$F73,,,Z$2,Z$3,IF(ApplyDimOnActuals="Yes",_xlfn.HSTACK(DimArray,DimValuesArray),""))*$A73/IF($H73=0,12,$H73),"Manual Allocation",AL73))</f>
        <v>0</v>
      </c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</row>
    <row r="74" spans="1:38" s="23" customFormat="1" x14ac:dyDescent="0.45">
      <c r="A74" s="18"/>
      <c r="B74" s="18"/>
      <c r="C74" s="18"/>
      <c r="D74" s="18"/>
      <c r="E74" s="18"/>
      <c r="F74" s="13"/>
      <c r="G74" s="13"/>
      <c r="H74" s="14"/>
      <c r="I74" s="34"/>
      <c r="J74" s="15" t="str" cm="1">
        <f t="array" ref="J74">IF($F74="","",_xll.BC.WRITEBACKBUDGET(Connection,$G$8,$G$9,$A$8:$A$11,$L$1,$F74,$O74:$Z74,$O$1:$Z$1,$K74,_xlfn.HSTACK(DimArray,DimValuesArray)))</f>
        <v/>
      </c>
      <c r="K74" s="15"/>
      <c r="L74" s="15" t="str">
        <f t="shared" si="6"/>
        <v/>
      </c>
      <c r="M74" s="14" t="str">
        <f t="shared" si="4"/>
        <v/>
      </c>
      <c r="N74" s="14" t="str">
        <f t="shared" si="7"/>
        <v/>
      </c>
      <c r="O74" s="14" t="str" cm="1">
        <f t="array" ref="O74">IF($F74="","",_xlfn.SWITCH($L74,"Equal allocation",ROUND($M74/12,2),"Weighted Allocation",$M74*_xll.BC.TURNOVER(Connection,$F74,,,O$2,O$3,IF(ApplyDimOnActuals="Yes",_xlfn.HSTACK(DimArray,DimValuesArray),""))*$A74/IF($H74=0,12,$H74),"Manual Allocation",AA74))</f>
        <v/>
      </c>
      <c r="P74" s="14" t="str" cm="1">
        <f t="array" ref="P74">IF($F74="","",_xlfn.SWITCH($L74,"Equal allocation",ROUND($M74/12,2),"Weighted Allocation",$M74*_xll.BC.TURNOVER(Connection,$F74,,,P$2,P$3,IF(ApplyDimOnActuals="Yes",_xlfn.HSTACK(DimArray,DimValuesArray),""))*$A74/IF($H74=0,12,$H74),"Manual Allocation",AB74))</f>
        <v/>
      </c>
      <c r="Q74" s="14" t="str" cm="1">
        <f t="array" ref="Q74">IF($F74="","",_xlfn.SWITCH($L74,"Equal allocation",ROUND($M74/12,2),"Weighted Allocation",$M74*_xll.BC.TURNOVER(Connection,$F74,,,Q$2,Q$3,IF(ApplyDimOnActuals="Yes",_xlfn.HSTACK(DimArray,DimValuesArray),""))*$A74/IF($H74=0,12,$H74),"Manual Allocation",AC74))</f>
        <v/>
      </c>
      <c r="R74" s="14" t="str" cm="1">
        <f t="array" ref="R74">IF($F74="","",_xlfn.SWITCH($L74,"Equal allocation",ROUND($M74/12,2),"Weighted Allocation",$M74*_xll.BC.TURNOVER(Connection,$F74,,,R$2,R$3,IF(ApplyDimOnActuals="Yes",_xlfn.HSTACK(DimArray,DimValuesArray),""))*$A74/IF($H74=0,12,$H74),"Manual Allocation",AD74))</f>
        <v/>
      </c>
      <c r="S74" s="14" t="str" cm="1">
        <f t="array" ref="S74">IF($F74="","",_xlfn.SWITCH($L74,"Equal allocation",ROUND($M74/12,2),"Weighted Allocation",$M74*_xll.BC.TURNOVER(Connection,$F74,,,S$2,S$3,IF(ApplyDimOnActuals="Yes",_xlfn.HSTACK(DimArray,DimValuesArray),""))*$A74/IF($H74=0,12,$H74),"Manual Allocation",AE74))</f>
        <v/>
      </c>
      <c r="T74" s="14" t="str" cm="1">
        <f t="array" ref="T74">IF($F74="","",_xlfn.SWITCH($L74,"Equal allocation",ROUND($M74/12,2),"Weighted Allocation",$M74*_xll.BC.TURNOVER(Connection,$F74,,,T$2,T$3,IF(ApplyDimOnActuals="Yes",_xlfn.HSTACK(DimArray,DimValuesArray),""))*$A74/IF($H74=0,12,$H74),"Manual Allocation",AF74))</f>
        <v/>
      </c>
      <c r="U74" s="14" t="str" cm="1">
        <f t="array" ref="U74">IF($F74="","",_xlfn.SWITCH($L74,"Equal allocation",ROUND($M74/12,2),"Weighted Allocation",$M74*_xll.BC.TURNOVER(Connection,$F74,,,U$2,U$3,IF(ApplyDimOnActuals="Yes",_xlfn.HSTACK(DimArray,DimValuesArray),""))*$A74/IF($H74=0,12,$H74),"Manual Allocation",AG74))</f>
        <v/>
      </c>
      <c r="V74" s="14" t="str" cm="1">
        <f t="array" ref="V74">IF($F74="","",_xlfn.SWITCH($L74,"Equal allocation",ROUND($M74/12,2),"Weighted Allocation",$M74*_xll.BC.TURNOVER(Connection,$F74,,,V$2,V$3,IF(ApplyDimOnActuals="Yes",_xlfn.HSTACK(DimArray,DimValuesArray),""))*$A74/IF($H74=0,12,$H74),"Manual Allocation",AH74))</f>
        <v/>
      </c>
      <c r="W74" s="14" t="str" cm="1">
        <f t="array" ref="W74">IF($F74="","",_xlfn.SWITCH($L74,"Equal allocation",ROUND($M74/12,2),"Weighted Allocation",$M74*_xll.BC.TURNOVER(Connection,$F74,,,W$2,W$3,IF(ApplyDimOnActuals="Yes",_xlfn.HSTACK(DimArray,DimValuesArray),""))*$A74/IF($H74=0,12,$H74),"Manual Allocation",AI74))</f>
        <v/>
      </c>
      <c r="X74" s="14" t="str" cm="1">
        <f t="array" ref="X74">IF($F74="","",_xlfn.SWITCH($L74,"Equal allocation",ROUND($M74/12,2),"Weighted Allocation",$M74*_xll.BC.TURNOVER(Connection,$F74,,,X$2,X$3,IF(ApplyDimOnActuals="Yes",_xlfn.HSTACK(DimArray,DimValuesArray),""))*$A74/IF($H74=0,12,$H74),"Manual Allocation",AJ74))</f>
        <v/>
      </c>
      <c r="Y74" s="14" t="str" cm="1">
        <f t="array" ref="Y74">IF($F74="","",_xlfn.SWITCH($L74,"Equal allocation",ROUND($M74/12,2),"Weighted Allocation",$M74*_xll.BC.TURNOVER(Connection,$F74,,,Y$2,Y$3,IF(ApplyDimOnActuals="Yes",_xlfn.HSTACK(DimArray,DimValuesArray),""))*$A74/IF($H74=0,12,$H74),"Manual Allocation",AK74))</f>
        <v/>
      </c>
      <c r="Z74" s="14" t="str" cm="1">
        <f t="array" ref="Z74">IF($F74="","",_xlfn.SWITCH($L74,"Equal allocation",ROUND($M74/12,2),"Weighted Allocation",$M74*_xll.BC.TURNOVER(Connection,$F74,,,Z$2,Z$3,IF(ApplyDimOnActuals="Yes",_xlfn.HSTACK(DimArray,DimValuesArray),""))*$A74/IF($H74=0,12,$H74),"Manual Allocation",AL74))</f>
        <v/>
      </c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</row>
    <row r="75" spans="1:38" s="23" customFormat="1" x14ac:dyDescent="0.45">
      <c r="A75" s="18"/>
      <c r="B75" s="18"/>
      <c r="C75" s="18"/>
      <c r="D75" s="18"/>
      <c r="E75" s="18"/>
      <c r="F75" s="13"/>
      <c r="G75" s="13"/>
      <c r="H75" s="14"/>
      <c r="I75" s="34"/>
      <c r="J75" s="15" t="str" cm="1">
        <f t="array" ref="J75">IF($F75="","",_xll.BC.WRITEBACKBUDGET(Connection,$G$8,$G$9,$A$8:$A$11,$L$1,$F75,$O75:$Z75,$O$1:$Z$1,$K75,_xlfn.HSTACK(DimArray,DimValuesArray)))</f>
        <v/>
      </c>
      <c r="K75" s="15"/>
      <c r="L75" s="15" t="str">
        <f t="shared" si="6"/>
        <v/>
      </c>
      <c r="M75" s="14" t="str">
        <f t="shared" si="4"/>
        <v/>
      </c>
      <c r="N75" s="14" t="str">
        <f t="shared" si="7"/>
        <v/>
      </c>
      <c r="O75" s="14" t="str" cm="1">
        <f t="array" ref="O75">IF($F75="","",_xlfn.SWITCH($L75,"Equal allocation",ROUND($M75/12,2),"Weighted Allocation",$M75*_xll.BC.TURNOVER(Connection,$F75,,,O$2,O$3,IF(ApplyDimOnActuals="Yes",_xlfn.HSTACK(DimArray,DimValuesArray),""))*$A75/IF($H75=0,12,$H75),"Manual Allocation",AA75))</f>
        <v/>
      </c>
      <c r="P75" s="14" t="str" cm="1">
        <f t="array" ref="P75">IF($F75="","",_xlfn.SWITCH($L75,"Equal allocation",ROUND($M75/12,2),"Weighted Allocation",$M75*_xll.BC.TURNOVER(Connection,$F75,,,P$2,P$3,IF(ApplyDimOnActuals="Yes",_xlfn.HSTACK(DimArray,DimValuesArray),""))*$A75/IF($H75=0,12,$H75),"Manual Allocation",AB75))</f>
        <v/>
      </c>
      <c r="Q75" s="14" t="str" cm="1">
        <f t="array" ref="Q75">IF($F75="","",_xlfn.SWITCH($L75,"Equal allocation",ROUND($M75/12,2),"Weighted Allocation",$M75*_xll.BC.TURNOVER(Connection,$F75,,,Q$2,Q$3,IF(ApplyDimOnActuals="Yes",_xlfn.HSTACK(DimArray,DimValuesArray),""))*$A75/IF($H75=0,12,$H75),"Manual Allocation",AC75))</f>
        <v/>
      </c>
      <c r="R75" s="14" t="str" cm="1">
        <f t="array" ref="R75">IF($F75="","",_xlfn.SWITCH($L75,"Equal allocation",ROUND($M75/12,2),"Weighted Allocation",$M75*_xll.BC.TURNOVER(Connection,$F75,,,R$2,R$3,IF(ApplyDimOnActuals="Yes",_xlfn.HSTACK(DimArray,DimValuesArray),""))*$A75/IF($H75=0,12,$H75),"Manual Allocation",AD75))</f>
        <v/>
      </c>
      <c r="S75" s="14" t="str" cm="1">
        <f t="array" ref="S75">IF($F75="","",_xlfn.SWITCH($L75,"Equal allocation",ROUND($M75/12,2),"Weighted Allocation",$M75*_xll.BC.TURNOVER(Connection,$F75,,,S$2,S$3,IF(ApplyDimOnActuals="Yes",_xlfn.HSTACK(DimArray,DimValuesArray),""))*$A75/IF($H75=0,12,$H75),"Manual Allocation",AE75))</f>
        <v/>
      </c>
      <c r="T75" s="14" t="str" cm="1">
        <f t="array" ref="T75">IF($F75="","",_xlfn.SWITCH($L75,"Equal allocation",ROUND($M75/12,2),"Weighted Allocation",$M75*_xll.BC.TURNOVER(Connection,$F75,,,T$2,T$3,IF(ApplyDimOnActuals="Yes",_xlfn.HSTACK(DimArray,DimValuesArray),""))*$A75/IF($H75=0,12,$H75),"Manual Allocation",AF75))</f>
        <v/>
      </c>
      <c r="U75" s="14" t="str" cm="1">
        <f t="array" ref="U75">IF($F75="","",_xlfn.SWITCH($L75,"Equal allocation",ROUND($M75/12,2),"Weighted Allocation",$M75*_xll.BC.TURNOVER(Connection,$F75,,,U$2,U$3,IF(ApplyDimOnActuals="Yes",_xlfn.HSTACK(DimArray,DimValuesArray),""))*$A75/IF($H75=0,12,$H75),"Manual Allocation",AG75))</f>
        <v/>
      </c>
      <c r="V75" s="14" t="str" cm="1">
        <f t="array" ref="V75">IF($F75="","",_xlfn.SWITCH($L75,"Equal allocation",ROUND($M75/12,2),"Weighted Allocation",$M75*_xll.BC.TURNOVER(Connection,$F75,,,V$2,V$3,IF(ApplyDimOnActuals="Yes",_xlfn.HSTACK(DimArray,DimValuesArray),""))*$A75/IF($H75=0,12,$H75),"Manual Allocation",AH75))</f>
        <v/>
      </c>
      <c r="W75" s="14" t="str" cm="1">
        <f t="array" ref="W75">IF($F75="","",_xlfn.SWITCH($L75,"Equal allocation",ROUND($M75/12,2),"Weighted Allocation",$M75*_xll.BC.TURNOVER(Connection,$F75,,,W$2,W$3,IF(ApplyDimOnActuals="Yes",_xlfn.HSTACK(DimArray,DimValuesArray),""))*$A75/IF($H75=0,12,$H75),"Manual Allocation",AI75))</f>
        <v/>
      </c>
      <c r="X75" s="14" t="str" cm="1">
        <f t="array" ref="X75">IF($F75="","",_xlfn.SWITCH($L75,"Equal allocation",ROUND($M75/12,2),"Weighted Allocation",$M75*_xll.BC.TURNOVER(Connection,$F75,,,X$2,X$3,IF(ApplyDimOnActuals="Yes",_xlfn.HSTACK(DimArray,DimValuesArray),""))*$A75/IF($H75=0,12,$H75),"Manual Allocation",AJ75))</f>
        <v/>
      </c>
      <c r="Y75" s="14" t="str" cm="1">
        <f t="array" ref="Y75">IF($F75="","",_xlfn.SWITCH($L75,"Equal allocation",ROUND($M75/12,2),"Weighted Allocation",$M75*_xll.BC.TURNOVER(Connection,$F75,,,Y$2,Y$3,IF(ApplyDimOnActuals="Yes",_xlfn.HSTACK(DimArray,DimValuesArray),""))*$A75/IF($H75=0,12,$H75),"Manual Allocation",AK75))</f>
        <v/>
      </c>
      <c r="Z75" s="14" t="str" cm="1">
        <f t="array" ref="Z75">IF($F75="","",_xlfn.SWITCH($L75,"Equal allocation",ROUND($M75/12,2),"Weighted Allocation",$M75*_xll.BC.TURNOVER(Connection,$F75,,,Z$2,Z$3,IF(ApplyDimOnActuals="Yes",_xlfn.HSTACK(DimArray,DimValuesArray),""))*$A75/IF($H75=0,12,$H75),"Manual Allocation",AL75))</f>
        <v/>
      </c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</row>
    <row r="76" spans="1:38" s="6" customFormat="1" x14ac:dyDescent="0.45">
      <c r="A76" s="40"/>
      <c r="B76" s="40"/>
      <c r="C76" s="40"/>
      <c r="D76" s="40"/>
      <c r="E76" s="18"/>
      <c r="F76" s="13"/>
      <c r="G76" s="13"/>
      <c r="H76" s="14"/>
      <c r="I76" s="35"/>
      <c r="J76" s="15" t="str" cm="1">
        <f t="array" ref="J76">IF($F76="","",_xll.BC.WRITEBACKBUDGET(Connection,$G$8,$G$9,$A$8:$A$11,$L$1,$F76,$O76:$Z76,$O$1:$Z$1,$K76,_xlfn.HSTACK(DimArray,DimValuesArray)))</f>
        <v/>
      </c>
      <c r="K76" s="15"/>
      <c r="L76" s="15" t="str">
        <f t="shared" si="6"/>
        <v/>
      </c>
      <c r="M76" s="14" t="str">
        <f t="shared" ref="M76:M92" si="8">IF($F76="","",ROUND($H76+$H76*$I76,2))</f>
        <v/>
      </c>
      <c r="N76" s="14" t="str">
        <f t="shared" si="7"/>
        <v/>
      </c>
      <c r="O76" s="14" t="str" cm="1">
        <f t="array" ref="O76">IF($F76="","",_xlfn.SWITCH($L76,"Equal allocation",ROUND($M76/12,2),"Weighted Allocation",$M76*_xll.BC.TURNOVER(Connection,$F76,,,O$2,O$3,IF(ApplyDimOnActuals="Yes",_xlfn.HSTACK(DimArray,DimValuesArray),""))*$A76/IF($H76=0,12,$H76),"Manual Allocation",AA76))</f>
        <v/>
      </c>
      <c r="P76" s="14" t="str" cm="1">
        <f t="array" ref="P76">IF($F76="","",_xlfn.SWITCH($L76,"Equal allocation",ROUND($M76/12,2),"Weighted Allocation",$M76*_xll.BC.TURNOVER(Connection,$F76,,,P$2,P$3,IF(ApplyDimOnActuals="Yes",_xlfn.HSTACK(DimArray,DimValuesArray),""))*$A76/IF($H76=0,12,$H76),"Manual Allocation",AB76))</f>
        <v/>
      </c>
      <c r="Q76" s="14" t="str" cm="1">
        <f t="array" ref="Q76">IF($F76="","",_xlfn.SWITCH($L76,"Equal allocation",ROUND($M76/12,2),"Weighted Allocation",$M76*_xll.BC.TURNOVER(Connection,$F76,,,Q$2,Q$3,IF(ApplyDimOnActuals="Yes",_xlfn.HSTACK(DimArray,DimValuesArray),""))*$A76/IF($H76=0,12,$H76),"Manual Allocation",AC76))</f>
        <v/>
      </c>
      <c r="R76" s="14" t="str" cm="1">
        <f t="array" ref="R76">IF($F76="","",_xlfn.SWITCH($L76,"Equal allocation",ROUND($M76/12,2),"Weighted Allocation",$M76*_xll.BC.TURNOVER(Connection,$F76,,,R$2,R$3,IF(ApplyDimOnActuals="Yes",_xlfn.HSTACK(DimArray,DimValuesArray),""))*$A76/IF($H76=0,12,$H76),"Manual Allocation",AD76))</f>
        <v/>
      </c>
      <c r="S76" s="14" t="str" cm="1">
        <f t="array" ref="S76">IF($F76="","",_xlfn.SWITCH($L76,"Equal allocation",ROUND($M76/12,2),"Weighted Allocation",$M76*_xll.BC.TURNOVER(Connection,$F76,,,S$2,S$3,IF(ApplyDimOnActuals="Yes",_xlfn.HSTACK(DimArray,DimValuesArray),""))*$A76/IF($H76=0,12,$H76),"Manual Allocation",AE76))</f>
        <v/>
      </c>
      <c r="T76" s="14" t="str" cm="1">
        <f t="array" ref="T76">IF($F76="","",_xlfn.SWITCH($L76,"Equal allocation",ROUND($M76/12,2),"Weighted Allocation",$M76*_xll.BC.TURNOVER(Connection,$F76,,,T$2,T$3,IF(ApplyDimOnActuals="Yes",_xlfn.HSTACK(DimArray,DimValuesArray),""))*$A76/IF($H76=0,12,$H76),"Manual Allocation",AF76))</f>
        <v/>
      </c>
      <c r="U76" s="14" t="str" cm="1">
        <f t="array" ref="U76">IF($F76="","",_xlfn.SWITCH($L76,"Equal allocation",ROUND($M76/12,2),"Weighted Allocation",$M76*_xll.BC.TURNOVER(Connection,$F76,,,U$2,U$3,IF(ApplyDimOnActuals="Yes",_xlfn.HSTACK(DimArray,DimValuesArray),""))*$A76/IF($H76=0,12,$H76),"Manual Allocation",AG76))</f>
        <v/>
      </c>
      <c r="V76" s="14" t="str" cm="1">
        <f t="array" ref="V76">IF($F76="","",_xlfn.SWITCH($L76,"Equal allocation",ROUND($M76/12,2),"Weighted Allocation",$M76*_xll.BC.TURNOVER(Connection,$F76,,,V$2,V$3,IF(ApplyDimOnActuals="Yes",_xlfn.HSTACK(DimArray,DimValuesArray),""))*$A76/IF($H76=0,12,$H76),"Manual Allocation",AH76))</f>
        <v/>
      </c>
      <c r="W76" s="14" t="str" cm="1">
        <f t="array" ref="W76">IF($F76="","",_xlfn.SWITCH($L76,"Equal allocation",ROUND($M76/12,2),"Weighted Allocation",$M76*_xll.BC.TURNOVER(Connection,$F76,,,W$2,W$3,IF(ApplyDimOnActuals="Yes",_xlfn.HSTACK(DimArray,DimValuesArray),""))*$A76/IF($H76=0,12,$H76),"Manual Allocation",AI76))</f>
        <v/>
      </c>
      <c r="X76" s="14" t="str" cm="1">
        <f t="array" ref="X76">IF($F76="","",_xlfn.SWITCH($L76,"Equal allocation",ROUND($M76/12,2),"Weighted Allocation",$M76*_xll.BC.TURNOVER(Connection,$F76,,,X$2,X$3,IF(ApplyDimOnActuals="Yes",_xlfn.HSTACK(DimArray,DimValuesArray),""))*$A76/IF($H76=0,12,$H76),"Manual Allocation",AJ76))</f>
        <v/>
      </c>
      <c r="Y76" s="14" t="str" cm="1">
        <f t="array" ref="Y76">IF($F76="","",_xlfn.SWITCH($L76,"Equal allocation",ROUND($M76/12,2),"Weighted Allocation",$M76*_xll.BC.TURNOVER(Connection,$F76,,,Y$2,Y$3,IF(ApplyDimOnActuals="Yes",_xlfn.HSTACK(DimArray,DimValuesArray),""))*$A76/IF($H76=0,12,$H76),"Manual Allocation",AK76))</f>
        <v/>
      </c>
      <c r="Z76" s="14" t="str" cm="1">
        <f t="array" ref="Z76">IF($F76="","",_xlfn.SWITCH($L76,"Equal allocation",ROUND($M76/12,2),"Weighted Allocation",$M76*_xll.BC.TURNOVER(Connection,$F76,,,Z$2,Z$3,IF(ApplyDimOnActuals="Yes",_xlfn.HSTACK(DimArray,DimValuesArray),""))*$A76/IF($H76=0,12,$H76),"Manual Allocation",AL76))</f>
        <v/>
      </c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</row>
    <row r="77" spans="1:38" s="6" customFormat="1" x14ac:dyDescent="0.45">
      <c r="A77" s="40"/>
      <c r="B77" s="40"/>
      <c r="C77" s="40"/>
      <c r="D77" s="40"/>
      <c r="E77" s="18"/>
      <c r="F77" s="13"/>
      <c r="G77" s="13"/>
      <c r="H77" s="14"/>
      <c r="I77" s="35"/>
      <c r="J77" s="15" t="str" cm="1">
        <f t="array" ref="J77">IF($F77="","",_xll.BC.WRITEBACKBUDGET(Connection,$G$8,$G$9,$A$8:$A$11,$L$1,$F77,$O77:$Z77,$O$1:$Z$1,$K77,_xlfn.HSTACK(DimArray,DimValuesArray)))</f>
        <v/>
      </c>
      <c r="K77" s="15"/>
      <c r="L77" s="15" t="str">
        <f t="shared" si="6"/>
        <v/>
      </c>
      <c r="M77" s="14" t="str">
        <f t="shared" si="8"/>
        <v/>
      </c>
      <c r="N77" s="14" t="str">
        <f t="shared" si="7"/>
        <v/>
      </c>
      <c r="O77" s="14" t="str" cm="1">
        <f t="array" ref="O77">IF($F77="","",_xlfn.SWITCH($L77,"Equal allocation",ROUND($M77/12,2),"Weighted Allocation",$M77*_xll.BC.TURNOVER(Connection,$F77,,,O$2,O$3,IF(ApplyDimOnActuals="Yes",_xlfn.HSTACK(DimArray,DimValuesArray),""))*$A77/IF($H77=0,12,$H77),"Manual Allocation",AA77))</f>
        <v/>
      </c>
      <c r="P77" s="14" t="str" cm="1">
        <f t="array" ref="P77">IF($F77="","",_xlfn.SWITCH($L77,"Equal allocation",ROUND($M77/12,2),"Weighted Allocation",$M77*_xll.BC.TURNOVER(Connection,$F77,,,P$2,P$3,IF(ApplyDimOnActuals="Yes",_xlfn.HSTACK(DimArray,DimValuesArray),""))*$A77/IF($H77=0,12,$H77),"Manual Allocation",AB77))</f>
        <v/>
      </c>
      <c r="Q77" s="14" t="str" cm="1">
        <f t="array" ref="Q77">IF($F77="","",_xlfn.SWITCH($L77,"Equal allocation",ROUND($M77/12,2),"Weighted Allocation",$M77*_xll.BC.TURNOVER(Connection,$F77,,,Q$2,Q$3,IF(ApplyDimOnActuals="Yes",_xlfn.HSTACK(DimArray,DimValuesArray),""))*$A77/IF($H77=0,12,$H77),"Manual Allocation",AC77))</f>
        <v/>
      </c>
      <c r="R77" s="14" t="str" cm="1">
        <f t="array" ref="R77">IF($F77="","",_xlfn.SWITCH($L77,"Equal allocation",ROUND($M77/12,2),"Weighted Allocation",$M77*_xll.BC.TURNOVER(Connection,$F77,,,R$2,R$3,IF(ApplyDimOnActuals="Yes",_xlfn.HSTACK(DimArray,DimValuesArray),""))*$A77/IF($H77=0,12,$H77),"Manual Allocation",AD77))</f>
        <v/>
      </c>
      <c r="S77" s="14" t="str" cm="1">
        <f t="array" ref="S77">IF($F77="","",_xlfn.SWITCH($L77,"Equal allocation",ROUND($M77/12,2),"Weighted Allocation",$M77*_xll.BC.TURNOVER(Connection,$F77,,,S$2,S$3,IF(ApplyDimOnActuals="Yes",_xlfn.HSTACK(DimArray,DimValuesArray),""))*$A77/IF($H77=0,12,$H77),"Manual Allocation",AE77))</f>
        <v/>
      </c>
      <c r="T77" s="14" t="str" cm="1">
        <f t="array" ref="T77">IF($F77="","",_xlfn.SWITCH($L77,"Equal allocation",ROUND($M77/12,2),"Weighted Allocation",$M77*_xll.BC.TURNOVER(Connection,$F77,,,T$2,T$3,IF(ApplyDimOnActuals="Yes",_xlfn.HSTACK(DimArray,DimValuesArray),""))*$A77/IF($H77=0,12,$H77),"Manual Allocation",AF77))</f>
        <v/>
      </c>
      <c r="U77" s="14" t="str" cm="1">
        <f t="array" ref="U77">IF($F77="","",_xlfn.SWITCH($L77,"Equal allocation",ROUND($M77/12,2),"Weighted Allocation",$M77*_xll.BC.TURNOVER(Connection,$F77,,,U$2,U$3,IF(ApplyDimOnActuals="Yes",_xlfn.HSTACK(DimArray,DimValuesArray),""))*$A77/IF($H77=0,12,$H77),"Manual Allocation",AG77))</f>
        <v/>
      </c>
      <c r="V77" s="14" t="str" cm="1">
        <f t="array" ref="V77">IF($F77="","",_xlfn.SWITCH($L77,"Equal allocation",ROUND($M77/12,2),"Weighted Allocation",$M77*_xll.BC.TURNOVER(Connection,$F77,,,V$2,V$3,IF(ApplyDimOnActuals="Yes",_xlfn.HSTACK(DimArray,DimValuesArray),""))*$A77/IF($H77=0,12,$H77),"Manual Allocation",AH77))</f>
        <v/>
      </c>
      <c r="W77" s="14" t="str" cm="1">
        <f t="array" ref="W77">IF($F77="","",_xlfn.SWITCH($L77,"Equal allocation",ROUND($M77/12,2),"Weighted Allocation",$M77*_xll.BC.TURNOVER(Connection,$F77,,,W$2,W$3,IF(ApplyDimOnActuals="Yes",_xlfn.HSTACK(DimArray,DimValuesArray),""))*$A77/IF($H77=0,12,$H77),"Manual Allocation",AI77))</f>
        <v/>
      </c>
      <c r="X77" s="14" t="str" cm="1">
        <f t="array" ref="X77">IF($F77="","",_xlfn.SWITCH($L77,"Equal allocation",ROUND($M77/12,2),"Weighted Allocation",$M77*_xll.BC.TURNOVER(Connection,$F77,,,X$2,X$3,IF(ApplyDimOnActuals="Yes",_xlfn.HSTACK(DimArray,DimValuesArray),""))*$A77/IF($H77=0,12,$H77),"Manual Allocation",AJ77))</f>
        <v/>
      </c>
      <c r="Y77" s="14" t="str" cm="1">
        <f t="array" ref="Y77">IF($F77="","",_xlfn.SWITCH($L77,"Equal allocation",ROUND($M77/12,2),"Weighted Allocation",$M77*_xll.BC.TURNOVER(Connection,$F77,,,Y$2,Y$3,IF(ApplyDimOnActuals="Yes",_xlfn.HSTACK(DimArray,DimValuesArray),""))*$A77/IF($H77=0,12,$H77),"Manual Allocation",AK77))</f>
        <v/>
      </c>
      <c r="Z77" s="14" t="str" cm="1">
        <f t="array" ref="Z77">IF($F77="","",_xlfn.SWITCH($L77,"Equal allocation",ROUND($M77/12,2),"Weighted Allocation",$M77*_xll.BC.TURNOVER(Connection,$F77,,,Z$2,Z$3,IF(ApplyDimOnActuals="Yes",_xlfn.HSTACK(DimArray,DimValuesArray),""))*$A77/IF($H77=0,12,$H77),"Manual Allocation",AL77))</f>
        <v/>
      </c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</row>
    <row r="78" spans="1:38" s="6" customFormat="1" x14ac:dyDescent="0.45">
      <c r="A78" s="40"/>
      <c r="B78" s="40"/>
      <c r="C78" s="40"/>
      <c r="D78" s="40"/>
      <c r="E78" s="18"/>
      <c r="F78" s="13"/>
      <c r="G78" s="13"/>
      <c r="H78" s="14"/>
      <c r="I78" s="35"/>
      <c r="J78" s="15" t="str" cm="1">
        <f t="array" ref="J78">IF($F78="","",_xll.BC.WRITEBACKBUDGET(Connection,$G$8,$G$9,$A$8:$A$11,$L$1,$F78,$O78:$Z78,$O$1:$Z$1,$K78,_xlfn.HSTACK(DimArray,DimValuesArray)))</f>
        <v/>
      </c>
      <c r="K78" s="15"/>
      <c r="L78" s="15" t="str">
        <f t="shared" si="6"/>
        <v/>
      </c>
      <c r="M78" s="14" t="str">
        <f t="shared" si="8"/>
        <v/>
      </c>
      <c r="N78" s="14" t="str">
        <f t="shared" si="7"/>
        <v/>
      </c>
      <c r="O78" s="14" t="str" cm="1">
        <f t="array" ref="O78">IF($F78="","",_xlfn.SWITCH($L78,"Equal allocation",ROUND($M78/12,2),"Weighted Allocation",$M78*_xll.BC.TURNOVER(Connection,$F78,,,O$2,O$3,IF(ApplyDimOnActuals="Yes",_xlfn.HSTACK(DimArray,DimValuesArray),""))*$A78/IF($H78=0,12,$H78),"Manual Allocation",AA78))</f>
        <v/>
      </c>
      <c r="P78" s="14" t="str" cm="1">
        <f t="array" ref="P78">IF($F78="","",_xlfn.SWITCH($L78,"Equal allocation",ROUND($M78/12,2),"Weighted Allocation",$M78*_xll.BC.TURNOVER(Connection,$F78,,,P$2,P$3,IF(ApplyDimOnActuals="Yes",_xlfn.HSTACK(DimArray,DimValuesArray),""))*$A78/IF($H78=0,12,$H78),"Manual Allocation",AB78))</f>
        <v/>
      </c>
      <c r="Q78" s="14" t="str" cm="1">
        <f t="array" ref="Q78">IF($F78="","",_xlfn.SWITCH($L78,"Equal allocation",ROUND($M78/12,2),"Weighted Allocation",$M78*_xll.BC.TURNOVER(Connection,$F78,,,Q$2,Q$3,IF(ApplyDimOnActuals="Yes",_xlfn.HSTACK(DimArray,DimValuesArray),""))*$A78/IF($H78=0,12,$H78),"Manual Allocation",AC78))</f>
        <v/>
      </c>
      <c r="R78" s="14" t="str" cm="1">
        <f t="array" ref="R78">IF($F78="","",_xlfn.SWITCH($L78,"Equal allocation",ROUND($M78/12,2),"Weighted Allocation",$M78*_xll.BC.TURNOVER(Connection,$F78,,,R$2,R$3,IF(ApplyDimOnActuals="Yes",_xlfn.HSTACK(DimArray,DimValuesArray),""))*$A78/IF($H78=0,12,$H78),"Manual Allocation",AD78))</f>
        <v/>
      </c>
      <c r="S78" s="14" t="str" cm="1">
        <f t="array" ref="S78">IF($F78="","",_xlfn.SWITCH($L78,"Equal allocation",ROUND($M78/12,2),"Weighted Allocation",$M78*_xll.BC.TURNOVER(Connection,$F78,,,S$2,S$3,IF(ApplyDimOnActuals="Yes",_xlfn.HSTACK(DimArray,DimValuesArray),""))*$A78/IF($H78=0,12,$H78),"Manual Allocation",AE78))</f>
        <v/>
      </c>
      <c r="T78" s="14" t="str" cm="1">
        <f t="array" ref="T78">IF($F78="","",_xlfn.SWITCH($L78,"Equal allocation",ROUND($M78/12,2),"Weighted Allocation",$M78*_xll.BC.TURNOVER(Connection,$F78,,,T$2,T$3,IF(ApplyDimOnActuals="Yes",_xlfn.HSTACK(DimArray,DimValuesArray),""))*$A78/IF($H78=0,12,$H78),"Manual Allocation",AF78))</f>
        <v/>
      </c>
      <c r="U78" s="14" t="str" cm="1">
        <f t="array" ref="U78">IF($F78="","",_xlfn.SWITCH($L78,"Equal allocation",ROUND($M78/12,2),"Weighted Allocation",$M78*_xll.BC.TURNOVER(Connection,$F78,,,U$2,U$3,IF(ApplyDimOnActuals="Yes",_xlfn.HSTACK(DimArray,DimValuesArray),""))*$A78/IF($H78=0,12,$H78),"Manual Allocation",AG78))</f>
        <v/>
      </c>
      <c r="V78" s="14" t="str" cm="1">
        <f t="array" ref="V78">IF($F78="","",_xlfn.SWITCH($L78,"Equal allocation",ROUND($M78/12,2),"Weighted Allocation",$M78*_xll.BC.TURNOVER(Connection,$F78,,,V$2,V$3,IF(ApplyDimOnActuals="Yes",_xlfn.HSTACK(DimArray,DimValuesArray),""))*$A78/IF($H78=0,12,$H78),"Manual Allocation",AH78))</f>
        <v/>
      </c>
      <c r="W78" s="14" t="str" cm="1">
        <f t="array" ref="W78">IF($F78="","",_xlfn.SWITCH($L78,"Equal allocation",ROUND($M78/12,2),"Weighted Allocation",$M78*_xll.BC.TURNOVER(Connection,$F78,,,W$2,W$3,IF(ApplyDimOnActuals="Yes",_xlfn.HSTACK(DimArray,DimValuesArray),""))*$A78/IF($H78=0,12,$H78),"Manual Allocation",AI78))</f>
        <v/>
      </c>
      <c r="X78" s="14" t="str" cm="1">
        <f t="array" ref="X78">IF($F78="","",_xlfn.SWITCH($L78,"Equal allocation",ROUND($M78/12,2),"Weighted Allocation",$M78*_xll.BC.TURNOVER(Connection,$F78,,,X$2,X$3,IF(ApplyDimOnActuals="Yes",_xlfn.HSTACK(DimArray,DimValuesArray),""))*$A78/IF($H78=0,12,$H78),"Manual Allocation",AJ78))</f>
        <v/>
      </c>
      <c r="Y78" s="14" t="str" cm="1">
        <f t="array" ref="Y78">IF($F78="","",_xlfn.SWITCH($L78,"Equal allocation",ROUND($M78/12,2),"Weighted Allocation",$M78*_xll.BC.TURNOVER(Connection,$F78,,,Y$2,Y$3,IF(ApplyDimOnActuals="Yes",_xlfn.HSTACK(DimArray,DimValuesArray),""))*$A78/IF($H78=0,12,$H78),"Manual Allocation",AK78))</f>
        <v/>
      </c>
      <c r="Z78" s="14" t="str" cm="1">
        <f t="array" ref="Z78">IF($F78="","",_xlfn.SWITCH($L78,"Equal allocation",ROUND($M78/12,2),"Weighted Allocation",$M78*_xll.BC.TURNOVER(Connection,$F78,,,Z$2,Z$3,IF(ApplyDimOnActuals="Yes",_xlfn.HSTACK(DimArray,DimValuesArray),""))*$A78/IF($H78=0,12,$H78),"Manual Allocation",AL78))</f>
        <v/>
      </c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</row>
    <row r="79" spans="1:38" s="6" customFormat="1" x14ac:dyDescent="0.45">
      <c r="A79" s="40"/>
      <c r="B79" s="40"/>
      <c r="C79" s="40"/>
      <c r="D79" s="40"/>
      <c r="E79" s="18"/>
      <c r="F79" s="13"/>
      <c r="G79" s="13"/>
      <c r="H79" s="14"/>
      <c r="I79" s="35"/>
      <c r="J79" s="15" t="str" cm="1">
        <f t="array" ref="J79">IF($F79="","",_xll.BC.WRITEBACKBUDGET(Connection,$G$8,$G$9,$A$8:$A$11,$L$1,$F79,$O79:$Z79,$O$1:$Z$1,$K79,_xlfn.HSTACK(DimArray,DimValuesArray)))</f>
        <v/>
      </c>
      <c r="K79" s="15"/>
      <c r="L79" s="15" t="str">
        <f t="shared" si="6"/>
        <v/>
      </c>
      <c r="M79" s="14" t="str">
        <f t="shared" si="8"/>
        <v/>
      </c>
      <c r="N79" s="14" t="str">
        <f t="shared" si="7"/>
        <v/>
      </c>
      <c r="O79" s="14" t="str" cm="1">
        <f t="array" ref="O79">IF($F79="","",_xlfn.SWITCH($L79,"Equal allocation",ROUND($M79/12,2),"Weighted Allocation",$M79*_xll.BC.TURNOVER(Connection,$F79,,,O$2,O$3,IF(ApplyDimOnActuals="Yes",_xlfn.HSTACK(DimArray,DimValuesArray),""))*$A79/IF($H79=0,12,$H79),"Manual Allocation",AA79))</f>
        <v/>
      </c>
      <c r="P79" s="14" t="str" cm="1">
        <f t="array" ref="P79">IF($F79="","",_xlfn.SWITCH($L79,"Equal allocation",ROUND($M79/12,2),"Weighted Allocation",$M79*_xll.BC.TURNOVER(Connection,$F79,,,P$2,P$3,IF(ApplyDimOnActuals="Yes",_xlfn.HSTACK(DimArray,DimValuesArray),""))*$A79/IF($H79=0,12,$H79),"Manual Allocation",AB79))</f>
        <v/>
      </c>
      <c r="Q79" s="14" t="str" cm="1">
        <f t="array" ref="Q79">IF($F79="","",_xlfn.SWITCH($L79,"Equal allocation",ROUND($M79/12,2),"Weighted Allocation",$M79*_xll.BC.TURNOVER(Connection,$F79,,,Q$2,Q$3,IF(ApplyDimOnActuals="Yes",_xlfn.HSTACK(DimArray,DimValuesArray),""))*$A79/IF($H79=0,12,$H79),"Manual Allocation",AC79))</f>
        <v/>
      </c>
      <c r="R79" s="14" t="str" cm="1">
        <f t="array" ref="R79">IF($F79="","",_xlfn.SWITCH($L79,"Equal allocation",ROUND($M79/12,2),"Weighted Allocation",$M79*_xll.BC.TURNOVER(Connection,$F79,,,R$2,R$3,IF(ApplyDimOnActuals="Yes",_xlfn.HSTACK(DimArray,DimValuesArray),""))*$A79/IF($H79=0,12,$H79),"Manual Allocation",AD79))</f>
        <v/>
      </c>
      <c r="S79" s="14" t="str" cm="1">
        <f t="array" ref="S79">IF($F79="","",_xlfn.SWITCH($L79,"Equal allocation",ROUND($M79/12,2),"Weighted Allocation",$M79*_xll.BC.TURNOVER(Connection,$F79,,,S$2,S$3,IF(ApplyDimOnActuals="Yes",_xlfn.HSTACK(DimArray,DimValuesArray),""))*$A79/IF($H79=0,12,$H79),"Manual Allocation",AE79))</f>
        <v/>
      </c>
      <c r="T79" s="14" t="str" cm="1">
        <f t="array" ref="T79">IF($F79="","",_xlfn.SWITCH($L79,"Equal allocation",ROUND($M79/12,2),"Weighted Allocation",$M79*_xll.BC.TURNOVER(Connection,$F79,,,T$2,T$3,IF(ApplyDimOnActuals="Yes",_xlfn.HSTACK(DimArray,DimValuesArray),""))*$A79/IF($H79=0,12,$H79),"Manual Allocation",AF79))</f>
        <v/>
      </c>
      <c r="U79" s="14" t="str" cm="1">
        <f t="array" ref="U79">IF($F79="","",_xlfn.SWITCH($L79,"Equal allocation",ROUND($M79/12,2),"Weighted Allocation",$M79*_xll.BC.TURNOVER(Connection,$F79,,,U$2,U$3,IF(ApplyDimOnActuals="Yes",_xlfn.HSTACK(DimArray,DimValuesArray),""))*$A79/IF($H79=0,12,$H79),"Manual Allocation",AG79))</f>
        <v/>
      </c>
      <c r="V79" s="14" t="str" cm="1">
        <f t="array" ref="V79">IF($F79="","",_xlfn.SWITCH($L79,"Equal allocation",ROUND($M79/12,2),"Weighted Allocation",$M79*_xll.BC.TURNOVER(Connection,$F79,,,V$2,V$3,IF(ApplyDimOnActuals="Yes",_xlfn.HSTACK(DimArray,DimValuesArray),""))*$A79/IF($H79=0,12,$H79),"Manual Allocation",AH79))</f>
        <v/>
      </c>
      <c r="W79" s="14" t="str" cm="1">
        <f t="array" ref="W79">IF($F79="","",_xlfn.SWITCH($L79,"Equal allocation",ROUND($M79/12,2),"Weighted Allocation",$M79*_xll.BC.TURNOVER(Connection,$F79,,,W$2,W$3,IF(ApplyDimOnActuals="Yes",_xlfn.HSTACK(DimArray,DimValuesArray),""))*$A79/IF($H79=0,12,$H79),"Manual Allocation",AI79))</f>
        <v/>
      </c>
      <c r="X79" s="14" t="str" cm="1">
        <f t="array" ref="X79">IF($F79="","",_xlfn.SWITCH($L79,"Equal allocation",ROUND($M79/12,2),"Weighted Allocation",$M79*_xll.BC.TURNOVER(Connection,$F79,,,X$2,X$3,IF(ApplyDimOnActuals="Yes",_xlfn.HSTACK(DimArray,DimValuesArray),""))*$A79/IF($H79=0,12,$H79),"Manual Allocation",AJ79))</f>
        <v/>
      </c>
      <c r="Y79" s="14" t="str" cm="1">
        <f t="array" ref="Y79">IF($F79="","",_xlfn.SWITCH($L79,"Equal allocation",ROUND($M79/12,2),"Weighted Allocation",$M79*_xll.BC.TURNOVER(Connection,$F79,,,Y$2,Y$3,IF(ApplyDimOnActuals="Yes",_xlfn.HSTACK(DimArray,DimValuesArray),""))*$A79/IF($H79=0,12,$H79),"Manual Allocation",AK79))</f>
        <v/>
      </c>
      <c r="Z79" s="14" t="str" cm="1">
        <f t="array" ref="Z79">IF($F79="","",_xlfn.SWITCH($L79,"Equal allocation",ROUND($M79/12,2),"Weighted Allocation",$M79*_xll.BC.TURNOVER(Connection,$F79,,,Z$2,Z$3,IF(ApplyDimOnActuals="Yes",_xlfn.HSTACK(DimArray,DimValuesArray),""))*$A79/IF($H79=0,12,$H79),"Manual Allocation",AL79))</f>
        <v/>
      </c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</row>
    <row r="80" spans="1:38" s="6" customFormat="1" x14ac:dyDescent="0.45">
      <c r="A80" s="40"/>
      <c r="B80" s="40"/>
      <c r="C80" s="40"/>
      <c r="D80" s="40"/>
      <c r="E80" s="18"/>
      <c r="F80" s="13"/>
      <c r="G80" s="13"/>
      <c r="H80" s="14"/>
      <c r="I80" s="35"/>
      <c r="J80" s="15" t="str" cm="1">
        <f t="array" ref="J80">IF($F80="","",_xll.BC.WRITEBACKBUDGET(Connection,$G$8,$G$9,$A$8:$A$11,$L$1,$F80,$O80:$Z80,$O$1:$Z$1,$K80,_xlfn.HSTACK(DimArray,DimValuesArray)))</f>
        <v/>
      </c>
      <c r="K80" s="15"/>
      <c r="L80" s="15" t="str">
        <f t="shared" si="6"/>
        <v/>
      </c>
      <c r="M80" s="14" t="str">
        <f t="shared" si="8"/>
        <v/>
      </c>
      <c r="N80" s="14" t="str">
        <f t="shared" si="7"/>
        <v/>
      </c>
      <c r="O80" s="14" t="str" cm="1">
        <f t="array" ref="O80">IF($F80="","",_xlfn.SWITCH($L80,"Equal allocation",ROUND($M80/12,2),"Weighted Allocation",$M80*_xll.BC.TURNOVER(Connection,$F80,,,O$2,O$3,IF(ApplyDimOnActuals="Yes",_xlfn.HSTACK(DimArray,DimValuesArray),""))*$A80/IF($H80=0,12,$H80),"Manual Allocation",AA80))</f>
        <v/>
      </c>
      <c r="P80" s="14" t="str" cm="1">
        <f t="array" ref="P80">IF($F80="","",_xlfn.SWITCH($L80,"Equal allocation",ROUND($M80/12,2),"Weighted Allocation",$M80*_xll.BC.TURNOVER(Connection,$F80,,,P$2,P$3,IF(ApplyDimOnActuals="Yes",_xlfn.HSTACK(DimArray,DimValuesArray),""))*$A80/IF($H80=0,12,$H80),"Manual Allocation",AB80))</f>
        <v/>
      </c>
      <c r="Q80" s="14" t="str" cm="1">
        <f t="array" ref="Q80">IF($F80="","",_xlfn.SWITCH($L80,"Equal allocation",ROUND($M80/12,2),"Weighted Allocation",$M80*_xll.BC.TURNOVER(Connection,$F80,,,Q$2,Q$3,IF(ApplyDimOnActuals="Yes",_xlfn.HSTACK(DimArray,DimValuesArray),""))*$A80/IF($H80=0,12,$H80),"Manual Allocation",AC80))</f>
        <v/>
      </c>
      <c r="R80" s="14" t="str" cm="1">
        <f t="array" ref="R80">IF($F80="","",_xlfn.SWITCH($L80,"Equal allocation",ROUND($M80/12,2),"Weighted Allocation",$M80*_xll.BC.TURNOVER(Connection,$F80,,,R$2,R$3,IF(ApplyDimOnActuals="Yes",_xlfn.HSTACK(DimArray,DimValuesArray),""))*$A80/IF($H80=0,12,$H80),"Manual Allocation",AD80))</f>
        <v/>
      </c>
      <c r="S80" s="14" t="str" cm="1">
        <f t="array" ref="S80">IF($F80="","",_xlfn.SWITCH($L80,"Equal allocation",ROUND($M80/12,2),"Weighted Allocation",$M80*_xll.BC.TURNOVER(Connection,$F80,,,S$2,S$3,IF(ApplyDimOnActuals="Yes",_xlfn.HSTACK(DimArray,DimValuesArray),""))*$A80/IF($H80=0,12,$H80),"Manual Allocation",AE80))</f>
        <v/>
      </c>
      <c r="T80" s="14" t="str" cm="1">
        <f t="array" ref="T80">IF($F80="","",_xlfn.SWITCH($L80,"Equal allocation",ROUND($M80/12,2),"Weighted Allocation",$M80*_xll.BC.TURNOVER(Connection,$F80,,,T$2,T$3,IF(ApplyDimOnActuals="Yes",_xlfn.HSTACK(DimArray,DimValuesArray),""))*$A80/IF($H80=0,12,$H80),"Manual Allocation",AF80))</f>
        <v/>
      </c>
      <c r="U80" s="14" t="str" cm="1">
        <f t="array" ref="U80">IF($F80="","",_xlfn.SWITCH($L80,"Equal allocation",ROUND($M80/12,2),"Weighted Allocation",$M80*_xll.BC.TURNOVER(Connection,$F80,,,U$2,U$3,IF(ApplyDimOnActuals="Yes",_xlfn.HSTACK(DimArray,DimValuesArray),""))*$A80/IF($H80=0,12,$H80),"Manual Allocation",AG80))</f>
        <v/>
      </c>
      <c r="V80" s="14" t="str" cm="1">
        <f t="array" ref="V80">IF($F80="","",_xlfn.SWITCH($L80,"Equal allocation",ROUND($M80/12,2),"Weighted Allocation",$M80*_xll.BC.TURNOVER(Connection,$F80,,,V$2,V$3,IF(ApplyDimOnActuals="Yes",_xlfn.HSTACK(DimArray,DimValuesArray),""))*$A80/IF($H80=0,12,$H80),"Manual Allocation",AH80))</f>
        <v/>
      </c>
      <c r="W80" s="14" t="str" cm="1">
        <f t="array" ref="W80">IF($F80="","",_xlfn.SWITCH($L80,"Equal allocation",ROUND($M80/12,2),"Weighted Allocation",$M80*_xll.BC.TURNOVER(Connection,$F80,,,W$2,W$3,IF(ApplyDimOnActuals="Yes",_xlfn.HSTACK(DimArray,DimValuesArray),""))*$A80/IF($H80=0,12,$H80),"Manual Allocation",AI80))</f>
        <v/>
      </c>
      <c r="X80" s="14" t="str" cm="1">
        <f t="array" ref="X80">IF($F80="","",_xlfn.SWITCH($L80,"Equal allocation",ROUND($M80/12,2),"Weighted Allocation",$M80*_xll.BC.TURNOVER(Connection,$F80,,,X$2,X$3,IF(ApplyDimOnActuals="Yes",_xlfn.HSTACK(DimArray,DimValuesArray),""))*$A80/IF($H80=0,12,$H80),"Manual Allocation",AJ80))</f>
        <v/>
      </c>
      <c r="Y80" s="14" t="str" cm="1">
        <f t="array" ref="Y80">IF($F80="","",_xlfn.SWITCH($L80,"Equal allocation",ROUND($M80/12,2),"Weighted Allocation",$M80*_xll.BC.TURNOVER(Connection,$F80,,,Y$2,Y$3,IF(ApplyDimOnActuals="Yes",_xlfn.HSTACK(DimArray,DimValuesArray),""))*$A80/IF($H80=0,12,$H80),"Manual Allocation",AK80))</f>
        <v/>
      </c>
      <c r="Z80" s="14" t="str" cm="1">
        <f t="array" ref="Z80">IF($F80="","",_xlfn.SWITCH($L80,"Equal allocation",ROUND($M80/12,2),"Weighted Allocation",$M80*_xll.BC.TURNOVER(Connection,$F80,,,Z$2,Z$3,IF(ApplyDimOnActuals="Yes",_xlfn.HSTACK(DimArray,DimValuesArray),""))*$A80/IF($H80=0,12,$H80),"Manual Allocation",AL80))</f>
        <v/>
      </c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</row>
    <row r="81" spans="1:38" s="6" customFormat="1" x14ac:dyDescent="0.45">
      <c r="A81" s="40"/>
      <c r="B81" s="40"/>
      <c r="C81" s="40"/>
      <c r="D81" s="40"/>
      <c r="E81" s="18"/>
      <c r="F81" s="13"/>
      <c r="G81" s="13"/>
      <c r="H81" s="14"/>
      <c r="I81" s="35"/>
      <c r="J81" s="15" t="str" cm="1">
        <f t="array" ref="J81">IF($F81="","",_xll.BC.WRITEBACKBUDGET(Connection,$G$8,$G$9,$A$8:$A$11,$L$1,$F81,$O81:$Z81,$O$1:$Z$1,$K81,_xlfn.HSTACK(DimArray,DimValuesArray)))</f>
        <v/>
      </c>
      <c r="K81" s="15"/>
      <c r="L81" s="15" t="str">
        <f t="shared" si="6"/>
        <v/>
      </c>
      <c r="M81" s="14" t="str">
        <f t="shared" si="8"/>
        <v/>
      </c>
      <c r="N81" s="14" t="str">
        <f t="shared" si="7"/>
        <v/>
      </c>
      <c r="O81" s="14" t="str" cm="1">
        <f t="array" ref="O81">IF($F81="","",_xlfn.SWITCH($L81,"Equal allocation",ROUND($M81/12,2),"Weighted Allocation",$M81*_xll.BC.TURNOVER(Connection,$F81,,,O$2,O$3,IF(ApplyDimOnActuals="Yes",_xlfn.HSTACK(DimArray,DimValuesArray),""))*$A81/IF($H81=0,12,$H81),"Manual Allocation",AA81))</f>
        <v/>
      </c>
      <c r="P81" s="14" t="str" cm="1">
        <f t="array" ref="P81">IF($F81="","",_xlfn.SWITCH($L81,"Equal allocation",ROUND($M81/12,2),"Weighted Allocation",$M81*_xll.BC.TURNOVER(Connection,$F81,,,P$2,P$3,IF(ApplyDimOnActuals="Yes",_xlfn.HSTACK(DimArray,DimValuesArray),""))*$A81/IF($H81=0,12,$H81),"Manual Allocation",AB81))</f>
        <v/>
      </c>
      <c r="Q81" s="14" t="str" cm="1">
        <f t="array" ref="Q81">IF($F81="","",_xlfn.SWITCH($L81,"Equal allocation",ROUND($M81/12,2),"Weighted Allocation",$M81*_xll.BC.TURNOVER(Connection,$F81,,,Q$2,Q$3,IF(ApplyDimOnActuals="Yes",_xlfn.HSTACK(DimArray,DimValuesArray),""))*$A81/IF($H81=0,12,$H81),"Manual Allocation",AC81))</f>
        <v/>
      </c>
      <c r="R81" s="14" t="str" cm="1">
        <f t="array" ref="R81">IF($F81="","",_xlfn.SWITCH($L81,"Equal allocation",ROUND($M81/12,2),"Weighted Allocation",$M81*_xll.BC.TURNOVER(Connection,$F81,,,R$2,R$3,IF(ApplyDimOnActuals="Yes",_xlfn.HSTACK(DimArray,DimValuesArray),""))*$A81/IF($H81=0,12,$H81),"Manual Allocation",AD81))</f>
        <v/>
      </c>
      <c r="S81" s="14" t="str" cm="1">
        <f t="array" ref="S81">IF($F81="","",_xlfn.SWITCH($L81,"Equal allocation",ROUND($M81/12,2),"Weighted Allocation",$M81*_xll.BC.TURNOVER(Connection,$F81,,,S$2,S$3,IF(ApplyDimOnActuals="Yes",_xlfn.HSTACK(DimArray,DimValuesArray),""))*$A81/IF($H81=0,12,$H81),"Manual Allocation",AE81))</f>
        <v/>
      </c>
      <c r="T81" s="14" t="str" cm="1">
        <f t="array" ref="T81">IF($F81="","",_xlfn.SWITCH($L81,"Equal allocation",ROUND($M81/12,2),"Weighted Allocation",$M81*_xll.BC.TURNOVER(Connection,$F81,,,T$2,T$3,IF(ApplyDimOnActuals="Yes",_xlfn.HSTACK(DimArray,DimValuesArray),""))*$A81/IF($H81=0,12,$H81),"Manual Allocation",AF81))</f>
        <v/>
      </c>
      <c r="U81" s="14" t="str" cm="1">
        <f t="array" ref="U81">IF($F81="","",_xlfn.SWITCH($L81,"Equal allocation",ROUND($M81/12,2),"Weighted Allocation",$M81*_xll.BC.TURNOVER(Connection,$F81,,,U$2,U$3,IF(ApplyDimOnActuals="Yes",_xlfn.HSTACK(DimArray,DimValuesArray),""))*$A81/IF($H81=0,12,$H81),"Manual Allocation",AG81))</f>
        <v/>
      </c>
      <c r="V81" s="14" t="str" cm="1">
        <f t="array" ref="V81">IF($F81="","",_xlfn.SWITCH($L81,"Equal allocation",ROUND($M81/12,2),"Weighted Allocation",$M81*_xll.BC.TURNOVER(Connection,$F81,,,V$2,V$3,IF(ApplyDimOnActuals="Yes",_xlfn.HSTACK(DimArray,DimValuesArray),""))*$A81/IF($H81=0,12,$H81),"Manual Allocation",AH81))</f>
        <v/>
      </c>
      <c r="W81" s="14" t="str" cm="1">
        <f t="array" ref="W81">IF($F81="","",_xlfn.SWITCH($L81,"Equal allocation",ROUND($M81/12,2),"Weighted Allocation",$M81*_xll.BC.TURNOVER(Connection,$F81,,,W$2,W$3,IF(ApplyDimOnActuals="Yes",_xlfn.HSTACK(DimArray,DimValuesArray),""))*$A81/IF($H81=0,12,$H81),"Manual Allocation",AI81))</f>
        <v/>
      </c>
      <c r="X81" s="14" t="str" cm="1">
        <f t="array" ref="X81">IF($F81="","",_xlfn.SWITCH($L81,"Equal allocation",ROUND($M81/12,2),"Weighted Allocation",$M81*_xll.BC.TURNOVER(Connection,$F81,,,X$2,X$3,IF(ApplyDimOnActuals="Yes",_xlfn.HSTACK(DimArray,DimValuesArray),""))*$A81/IF($H81=0,12,$H81),"Manual Allocation",AJ81))</f>
        <v/>
      </c>
      <c r="Y81" s="14" t="str" cm="1">
        <f t="array" ref="Y81">IF($F81="","",_xlfn.SWITCH($L81,"Equal allocation",ROUND($M81/12,2),"Weighted Allocation",$M81*_xll.BC.TURNOVER(Connection,$F81,,,Y$2,Y$3,IF(ApplyDimOnActuals="Yes",_xlfn.HSTACK(DimArray,DimValuesArray),""))*$A81/IF($H81=0,12,$H81),"Manual Allocation",AK81))</f>
        <v/>
      </c>
      <c r="Z81" s="14" t="str" cm="1">
        <f t="array" ref="Z81">IF($F81="","",_xlfn.SWITCH($L81,"Equal allocation",ROUND($M81/12,2),"Weighted Allocation",$M81*_xll.BC.TURNOVER(Connection,$F81,,,Z$2,Z$3,IF(ApplyDimOnActuals="Yes",_xlfn.HSTACK(DimArray,DimValuesArray),""))*$A81/IF($H81=0,12,$H81),"Manual Allocation",AL81))</f>
        <v/>
      </c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</row>
    <row r="82" spans="1:38" s="6" customFormat="1" x14ac:dyDescent="0.45">
      <c r="A82" s="40"/>
      <c r="B82" s="40"/>
      <c r="C82" s="40"/>
      <c r="D82" s="40"/>
      <c r="E82" s="18"/>
      <c r="F82" s="13"/>
      <c r="G82" s="13"/>
      <c r="H82" s="14"/>
      <c r="I82" s="35"/>
      <c r="J82" s="15" t="str" cm="1">
        <f t="array" ref="J82">IF($F82="","",_xll.BC.WRITEBACKBUDGET(Connection,$G$8,$G$9,$A$8:$A$11,$L$1,$F82,$O82:$Z82,$O$1:$Z$1,$K82,_xlfn.HSTACK(DimArray,DimValuesArray)))</f>
        <v/>
      </c>
      <c r="K82" s="15"/>
      <c r="L82" s="15" t="str">
        <f t="shared" si="6"/>
        <v/>
      </c>
      <c r="M82" s="14" t="str">
        <f t="shared" si="8"/>
        <v/>
      </c>
      <c r="N82" s="14" t="str">
        <f t="shared" si="7"/>
        <v/>
      </c>
      <c r="O82" s="14" t="str" cm="1">
        <f t="array" ref="O82">IF($F82="","",_xlfn.SWITCH($L82,"Equal allocation",ROUND($M82/12,2),"Weighted Allocation",$M82*_xll.BC.TURNOVER(Connection,$F82,,,O$2,O$3,IF(ApplyDimOnActuals="Yes",_xlfn.HSTACK(DimArray,DimValuesArray),""))*$A82/IF($H82=0,12,$H82),"Manual Allocation",AA82))</f>
        <v/>
      </c>
      <c r="P82" s="14" t="str" cm="1">
        <f t="array" ref="P82">IF($F82="","",_xlfn.SWITCH($L82,"Equal allocation",ROUND($M82/12,2),"Weighted Allocation",$M82*_xll.BC.TURNOVER(Connection,$F82,,,P$2,P$3,IF(ApplyDimOnActuals="Yes",_xlfn.HSTACK(DimArray,DimValuesArray),""))*$A82/IF($H82=0,12,$H82),"Manual Allocation",AB82))</f>
        <v/>
      </c>
      <c r="Q82" s="14" t="str" cm="1">
        <f t="array" ref="Q82">IF($F82="","",_xlfn.SWITCH($L82,"Equal allocation",ROUND($M82/12,2),"Weighted Allocation",$M82*_xll.BC.TURNOVER(Connection,$F82,,,Q$2,Q$3,IF(ApplyDimOnActuals="Yes",_xlfn.HSTACK(DimArray,DimValuesArray),""))*$A82/IF($H82=0,12,$H82),"Manual Allocation",AC82))</f>
        <v/>
      </c>
      <c r="R82" s="14" t="str" cm="1">
        <f t="array" ref="R82">IF($F82="","",_xlfn.SWITCH($L82,"Equal allocation",ROUND($M82/12,2),"Weighted Allocation",$M82*_xll.BC.TURNOVER(Connection,$F82,,,R$2,R$3,IF(ApplyDimOnActuals="Yes",_xlfn.HSTACK(DimArray,DimValuesArray),""))*$A82/IF($H82=0,12,$H82),"Manual Allocation",AD82))</f>
        <v/>
      </c>
      <c r="S82" s="14" t="str" cm="1">
        <f t="array" ref="S82">IF($F82="","",_xlfn.SWITCH($L82,"Equal allocation",ROUND($M82/12,2),"Weighted Allocation",$M82*_xll.BC.TURNOVER(Connection,$F82,,,S$2,S$3,IF(ApplyDimOnActuals="Yes",_xlfn.HSTACK(DimArray,DimValuesArray),""))*$A82/IF($H82=0,12,$H82),"Manual Allocation",AE82))</f>
        <v/>
      </c>
      <c r="T82" s="14" t="str" cm="1">
        <f t="array" ref="T82">IF($F82="","",_xlfn.SWITCH($L82,"Equal allocation",ROUND($M82/12,2),"Weighted Allocation",$M82*_xll.BC.TURNOVER(Connection,$F82,,,T$2,T$3,IF(ApplyDimOnActuals="Yes",_xlfn.HSTACK(DimArray,DimValuesArray),""))*$A82/IF($H82=0,12,$H82),"Manual Allocation",AF82))</f>
        <v/>
      </c>
      <c r="U82" s="14" t="str" cm="1">
        <f t="array" ref="U82">IF($F82="","",_xlfn.SWITCH($L82,"Equal allocation",ROUND($M82/12,2),"Weighted Allocation",$M82*_xll.BC.TURNOVER(Connection,$F82,,,U$2,U$3,IF(ApplyDimOnActuals="Yes",_xlfn.HSTACK(DimArray,DimValuesArray),""))*$A82/IF($H82=0,12,$H82),"Manual Allocation",AG82))</f>
        <v/>
      </c>
      <c r="V82" s="14" t="str" cm="1">
        <f t="array" ref="V82">IF($F82="","",_xlfn.SWITCH($L82,"Equal allocation",ROUND($M82/12,2),"Weighted Allocation",$M82*_xll.BC.TURNOVER(Connection,$F82,,,V$2,V$3,IF(ApplyDimOnActuals="Yes",_xlfn.HSTACK(DimArray,DimValuesArray),""))*$A82/IF($H82=0,12,$H82),"Manual Allocation",AH82))</f>
        <v/>
      </c>
      <c r="W82" s="14" t="str" cm="1">
        <f t="array" ref="W82">IF($F82="","",_xlfn.SWITCH($L82,"Equal allocation",ROUND($M82/12,2),"Weighted Allocation",$M82*_xll.BC.TURNOVER(Connection,$F82,,,W$2,W$3,IF(ApplyDimOnActuals="Yes",_xlfn.HSTACK(DimArray,DimValuesArray),""))*$A82/IF($H82=0,12,$H82),"Manual Allocation",AI82))</f>
        <v/>
      </c>
      <c r="X82" s="14" t="str" cm="1">
        <f t="array" ref="X82">IF($F82="","",_xlfn.SWITCH($L82,"Equal allocation",ROUND($M82/12,2),"Weighted Allocation",$M82*_xll.BC.TURNOVER(Connection,$F82,,,X$2,X$3,IF(ApplyDimOnActuals="Yes",_xlfn.HSTACK(DimArray,DimValuesArray),""))*$A82/IF($H82=0,12,$H82),"Manual Allocation",AJ82))</f>
        <v/>
      </c>
      <c r="Y82" s="14" t="str" cm="1">
        <f t="array" ref="Y82">IF($F82="","",_xlfn.SWITCH($L82,"Equal allocation",ROUND($M82/12,2),"Weighted Allocation",$M82*_xll.BC.TURNOVER(Connection,$F82,,,Y$2,Y$3,IF(ApplyDimOnActuals="Yes",_xlfn.HSTACK(DimArray,DimValuesArray),""))*$A82/IF($H82=0,12,$H82),"Manual Allocation",AK82))</f>
        <v/>
      </c>
      <c r="Z82" s="14" t="str" cm="1">
        <f t="array" ref="Z82">IF($F82="","",_xlfn.SWITCH($L82,"Equal allocation",ROUND($M82/12,2),"Weighted Allocation",$M82*_xll.BC.TURNOVER(Connection,$F82,,,Z$2,Z$3,IF(ApplyDimOnActuals="Yes",_xlfn.HSTACK(DimArray,DimValuesArray),""))*$A82/IF($H82=0,12,$H82),"Manual Allocation",AL82))</f>
        <v/>
      </c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</row>
    <row r="83" spans="1:38" s="6" customFormat="1" x14ac:dyDescent="0.45">
      <c r="A83" s="40"/>
      <c r="B83" s="40"/>
      <c r="C83" s="40"/>
      <c r="D83" s="40"/>
      <c r="E83" s="18"/>
      <c r="F83" s="13"/>
      <c r="G83" s="13"/>
      <c r="H83" s="14"/>
      <c r="I83" s="35"/>
      <c r="J83" s="15" t="str" cm="1">
        <f t="array" ref="J83">IF($F83="","",_xll.BC.WRITEBACKBUDGET(Connection,$G$8,$G$9,$A$8:$A$11,$L$1,$F83,$O83:$Z83,$O$1:$Z$1,$K83,_xlfn.HSTACK(DimArray,DimValuesArray)))</f>
        <v/>
      </c>
      <c r="K83" s="15"/>
      <c r="L83" s="15" t="str">
        <f t="shared" si="6"/>
        <v/>
      </c>
      <c r="M83" s="14" t="str">
        <f t="shared" si="8"/>
        <v/>
      </c>
      <c r="N83" s="14" t="str">
        <f t="shared" si="7"/>
        <v/>
      </c>
      <c r="O83" s="14" t="str" cm="1">
        <f t="array" ref="O83">IF($F83="","",_xlfn.SWITCH($L83,"Equal allocation",ROUND($M83/12,2),"Weighted Allocation",$M83*_xll.BC.TURNOVER(Connection,$F83,,,O$2,O$3,IF(ApplyDimOnActuals="Yes",_xlfn.HSTACK(DimArray,DimValuesArray),""))*$A83/IF($H83=0,12,$H83),"Manual Allocation",AA83))</f>
        <v/>
      </c>
      <c r="P83" s="14" t="str" cm="1">
        <f t="array" ref="P83">IF($F83="","",_xlfn.SWITCH($L83,"Equal allocation",ROUND($M83/12,2),"Weighted Allocation",$M83*_xll.BC.TURNOVER(Connection,$F83,,,P$2,P$3,IF(ApplyDimOnActuals="Yes",_xlfn.HSTACK(DimArray,DimValuesArray),""))*$A83/IF($H83=0,12,$H83),"Manual Allocation",AB83))</f>
        <v/>
      </c>
      <c r="Q83" s="14" t="str" cm="1">
        <f t="array" ref="Q83">IF($F83="","",_xlfn.SWITCH($L83,"Equal allocation",ROUND($M83/12,2),"Weighted Allocation",$M83*_xll.BC.TURNOVER(Connection,$F83,,,Q$2,Q$3,IF(ApplyDimOnActuals="Yes",_xlfn.HSTACK(DimArray,DimValuesArray),""))*$A83/IF($H83=0,12,$H83),"Manual Allocation",AC83))</f>
        <v/>
      </c>
      <c r="R83" s="14" t="str" cm="1">
        <f t="array" ref="R83">IF($F83="","",_xlfn.SWITCH($L83,"Equal allocation",ROUND($M83/12,2),"Weighted Allocation",$M83*_xll.BC.TURNOVER(Connection,$F83,,,R$2,R$3,IF(ApplyDimOnActuals="Yes",_xlfn.HSTACK(DimArray,DimValuesArray),""))*$A83/IF($H83=0,12,$H83),"Manual Allocation",AD83))</f>
        <v/>
      </c>
      <c r="S83" s="14" t="str" cm="1">
        <f t="array" ref="S83">IF($F83="","",_xlfn.SWITCH($L83,"Equal allocation",ROUND($M83/12,2),"Weighted Allocation",$M83*_xll.BC.TURNOVER(Connection,$F83,,,S$2,S$3,IF(ApplyDimOnActuals="Yes",_xlfn.HSTACK(DimArray,DimValuesArray),""))*$A83/IF($H83=0,12,$H83),"Manual Allocation",AE83))</f>
        <v/>
      </c>
      <c r="T83" s="14" t="str" cm="1">
        <f t="array" ref="T83">IF($F83="","",_xlfn.SWITCH($L83,"Equal allocation",ROUND($M83/12,2),"Weighted Allocation",$M83*_xll.BC.TURNOVER(Connection,$F83,,,T$2,T$3,IF(ApplyDimOnActuals="Yes",_xlfn.HSTACK(DimArray,DimValuesArray),""))*$A83/IF($H83=0,12,$H83),"Manual Allocation",AF83))</f>
        <v/>
      </c>
      <c r="U83" s="14" t="str" cm="1">
        <f t="array" ref="U83">IF($F83="","",_xlfn.SWITCH($L83,"Equal allocation",ROUND($M83/12,2),"Weighted Allocation",$M83*_xll.BC.TURNOVER(Connection,$F83,,,U$2,U$3,IF(ApplyDimOnActuals="Yes",_xlfn.HSTACK(DimArray,DimValuesArray),""))*$A83/IF($H83=0,12,$H83),"Manual Allocation",AG83))</f>
        <v/>
      </c>
      <c r="V83" s="14" t="str" cm="1">
        <f t="array" ref="V83">IF($F83="","",_xlfn.SWITCH($L83,"Equal allocation",ROUND($M83/12,2),"Weighted Allocation",$M83*_xll.BC.TURNOVER(Connection,$F83,,,V$2,V$3,IF(ApplyDimOnActuals="Yes",_xlfn.HSTACK(DimArray,DimValuesArray),""))*$A83/IF($H83=0,12,$H83),"Manual Allocation",AH83))</f>
        <v/>
      </c>
      <c r="W83" s="14" t="str" cm="1">
        <f t="array" ref="W83">IF($F83="","",_xlfn.SWITCH($L83,"Equal allocation",ROUND($M83/12,2),"Weighted Allocation",$M83*_xll.BC.TURNOVER(Connection,$F83,,,W$2,W$3,IF(ApplyDimOnActuals="Yes",_xlfn.HSTACK(DimArray,DimValuesArray),""))*$A83/IF($H83=0,12,$H83),"Manual Allocation",AI83))</f>
        <v/>
      </c>
      <c r="X83" s="14" t="str" cm="1">
        <f t="array" ref="X83">IF($F83="","",_xlfn.SWITCH($L83,"Equal allocation",ROUND($M83/12,2),"Weighted Allocation",$M83*_xll.BC.TURNOVER(Connection,$F83,,,X$2,X$3,IF(ApplyDimOnActuals="Yes",_xlfn.HSTACK(DimArray,DimValuesArray),""))*$A83/IF($H83=0,12,$H83),"Manual Allocation",AJ83))</f>
        <v/>
      </c>
      <c r="Y83" s="14" t="str" cm="1">
        <f t="array" ref="Y83">IF($F83="","",_xlfn.SWITCH($L83,"Equal allocation",ROUND($M83/12,2),"Weighted Allocation",$M83*_xll.BC.TURNOVER(Connection,$F83,,,Y$2,Y$3,IF(ApplyDimOnActuals="Yes",_xlfn.HSTACK(DimArray,DimValuesArray),""))*$A83/IF($H83=0,12,$H83),"Manual Allocation",AK83))</f>
        <v/>
      </c>
      <c r="Z83" s="14" t="str" cm="1">
        <f t="array" ref="Z83">IF($F83="","",_xlfn.SWITCH($L83,"Equal allocation",ROUND($M83/12,2),"Weighted Allocation",$M83*_xll.BC.TURNOVER(Connection,$F83,,,Z$2,Z$3,IF(ApplyDimOnActuals="Yes",_xlfn.HSTACK(DimArray,DimValuesArray),""))*$A83/IF($H83=0,12,$H83),"Manual Allocation",AL83))</f>
        <v/>
      </c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</row>
    <row r="84" spans="1:38" s="6" customFormat="1" x14ac:dyDescent="0.45">
      <c r="A84" s="40"/>
      <c r="B84" s="40"/>
      <c r="C84" s="40"/>
      <c r="D84" s="40"/>
      <c r="E84" s="18"/>
      <c r="F84" s="13"/>
      <c r="G84" s="13"/>
      <c r="H84" s="14"/>
      <c r="I84" s="35"/>
      <c r="J84" s="15" t="str" cm="1">
        <f t="array" ref="J84">IF($F84="","",_xll.BC.WRITEBACKBUDGET(Connection,$G$8,$G$9,$A$8:$A$11,$L$1,$F84,$O84:$Z84,$O$1:$Z$1,$K84,_xlfn.HSTACK(DimArray,DimValuesArray)))</f>
        <v/>
      </c>
      <c r="K84" s="15"/>
      <c r="L84" s="15" t="str">
        <f t="shared" si="6"/>
        <v/>
      </c>
      <c r="M84" s="14" t="str">
        <f t="shared" si="8"/>
        <v/>
      </c>
      <c r="N84" s="14" t="str">
        <f t="shared" si="7"/>
        <v/>
      </c>
      <c r="O84" s="14" t="str" cm="1">
        <f t="array" ref="O84">IF($F84="","",_xlfn.SWITCH($L84,"Equal allocation",ROUND($M84/12,2),"Weighted Allocation",$M84*_xll.BC.TURNOVER(Connection,$F84,,,O$2,O$3,IF(ApplyDimOnActuals="Yes",_xlfn.HSTACK(DimArray,DimValuesArray),""))*$A84/IF($H84=0,12,$H84),"Manual Allocation",AA84))</f>
        <v/>
      </c>
      <c r="P84" s="14" t="str" cm="1">
        <f t="array" ref="P84">IF($F84="","",_xlfn.SWITCH($L84,"Equal allocation",ROUND($M84/12,2),"Weighted Allocation",$M84*_xll.BC.TURNOVER(Connection,$F84,,,P$2,P$3,IF(ApplyDimOnActuals="Yes",_xlfn.HSTACK(DimArray,DimValuesArray),""))*$A84/IF($H84=0,12,$H84),"Manual Allocation",AB84))</f>
        <v/>
      </c>
      <c r="Q84" s="14" t="str" cm="1">
        <f t="array" ref="Q84">IF($F84="","",_xlfn.SWITCH($L84,"Equal allocation",ROUND($M84/12,2),"Weighted Allocation",$M84*_xll.BC.TURNOVER(Connection,$F84,,,Q$2,Q$3,IF(ApplyDimOnActuals="Yes",_xlfn.HSTACK(DimArray,DimValuesArray),""))*$A84/IF($H84=0,12,$H84),"Manual Allocation",AC84))</f>
        <v/>
      </c>
      <c r="R84" s="14" t="str" cm="1">
        <f t="array" ref="R84">IF($F84="","",_xlfn.SWITCH($L84,"Equal allocation",ROUND($M84/12,2),"Weighted Allocation",$M84*_xll.BC.TURNOVER(Connection,$F84,,,R$2,R$3,IF(ApplyDimOnActuals="Yes",_xlfn.HSTACK(DimArray,DimValuesArray),""))*$A84/IF($H84=0,12,$H84),"Manual Allocation",AD84))</f>
        <v/>
      </c>
      <c r="S84" s="14" t="str" cm="1">
        <f t="array" ref="S84">IF($F84="","",_xlfn.SWITCH($L84,"Equal allocation",ROUND($M84/12,2),"Weighted Allocation",$M84*_xll.BC.TURNOVER(Connection,$F84,,,S$2,S$3,IF(ApplyDimOnActuals="Yes",_xlfn.HSTACK(DimArray,DimValuesArray),""))*$A84/IF($H84=0,12,$H84),"Manual Allocation",AE84))</f>
        <v/>
      </c>
      <c r="T84" s="14" t="str" cm="1">
        <f t="array" ref="T84">IF($F84="","",_xlfn.SWITCH($L84,"Equal allocation",ROUND($M84/12,2),"Weighted Allocation",$M84*_xll.BC.TURNOVER(Connection,$F84,,,T$2,T$3,IF(ApplyDimOnActuals="Yes",_xlfn.HSTACK(DimArray,DimValuesArray),""))*$A84/IF($H84=0,12,$H84),"Manual Allocation",AF84))</f>
        <v/>
      </c>
      <c r="U84" s="14" t="str" cm="1">
        <f t="array" ref="U84">IF($F84="","",_xlfn.SWITCH($L84,"Equal allocation",ROUND($M84/12,2),"Weighted Allocation",$M84*_xll.BC.TURNOVER(Connection,$F84,,,U$2,U$3,IF(ApplyDimOnActuals="Yes",_xlfn.HSTACK(DimArray,DimValuesArray),""))*$A84/IF($H84=0,12,$H84),"Manual Allocation",AG84))</f>
        <v/>
      </c>
      <c r="V84" s="14" t="str" cm="1">
        <f t="array" ref="V84">IF($F84="","",_xlfn.SWITCH($L84,"Equal allocation",ROUND($M84/12,2),"Weighted Allocation",$M84*_xll.BC.TURNOVER(Connection,$F84,,,V$2,V$3,IF(ApplyDimOnActuals="Yes",_xlfn.HSTACK(DimArray,DimValuesArray),""))*$A84/IF($H84=0,12,$H84),"Manual Allocation",AH84))</f>
        <v/>
      </c>
      <c r="W84" s="14" t="str" cm="1">
        <f t="array" ref="W84">IF($F84="","",_xlfn.SWITCH($L84,"Equal allocation",ROUND($M84/12,2),"Weighted Allocation",$M84*_xll.BC.TURNOVER(Connection,$F84,,,W$2,W$3,IF(ApplyDimOnActuals="Yes",_xlfn.HSTACK(DimArray,DimValuesArray),""))*$A84/IF($H84=0,12,$H84),"Manual Allocation",AI84))</f>
        <v/>
      </c>
      <c r="X84" s="14" t="str" cm="1">
        <f t="array" ref="X84">IF($F84="","",_xlfn.SWITCH($L84,"Equal allocation",ROUND($M84/12,2),"Weighted Allocation",$M84*_xll.BC.TURNOVER(Connection,$F84,,,X$2,X$3,IF(ApplyDimOnActuals="Yes",_xlfn.HSTACK(DimArray,DimValuesArray),""))*$A84/IF($H84=0,12,$H84),"Manual Allocation",AJ84))</f>
        <v/>
      </c>
      <c r="Y84" s="14" t="str" cm="1">
        <f t="array" ref="Y84">IF($F84="","",_xlfn.SWITCH($L84,"Equal allocation",ROUND($M84/12,2),"Weighted Allocation",$M84*_xll.BC.TURNOVER(Connection,$F84,,,Y$2,Y$3,IF(ApplyDimOnActuals="Yes",_xlfn.HSTACK(DimArray,DimValuesArray),""))*$A84/IF($H84=0,12,$H84),"Manual Allocation",AK84))</f>
        <v/>
      </c>
      <c r="Z84" s="14" t="str" cm="1">
        <f t="array" ref="Z84">IF($F84="","",_xlfn.SWITCH($L84,"Equal allocation",ROUND($M84/12,2),"Weighted Allocation",$M84*_xll.BC.TURNOVER(Connection,$F84,,,Z$2,Z$3,IF(ApplyDimOnActuals="Yes",_xlfn.HSTACK(DimArray,DimValuesArray),""))*$A84/IF($H84=0,12,$H84),"Manual Allocation",AL84))</f>
        <v/>
      </c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</row>
    <row r="85" spans="1:38" s="6" customFormat="1" x14ac:dyDescent="0.45">
      <c r="A85" s="40"/>
      <c r="B85" s="40"/>
      <c r="C85" s="40"/>
      <c r="D85" s="40"/>
      <c r="E85" s="18"/>
      <c r="F85" s="13"/>
      <c r="G85" s="13"/>
      <c r="H85" s="14"/>
      <c r="I85" s="35"/>
      <c r="J85" s="15" t="str" cm="1">
        <f t="array" ref="J85">IF($F85="","",_xll.BC.WRITEBACKBUDGET(Connection,$G$8,$G$9,$A$8:$A$11,$L$1,$F85,$O85:$Z85,$O$1:$Z$1,$K85,_xlfn.HSTACK(DimArray,DimValuesArray)))</f>
        <v/>
      </c>
      <c r="K85" s="15"/>
      <c r="L85" s="15" t="str">
        <f t="shared" si="6"/>
        <v/>
      </c>
      <c r="M85" s="14" t="str">
        <f t="shared" si="8"/>
        <v/>
      </c>
      <c r="N85" s="14" t="str">
        <f t="shared" si="7"/>
        <v/>
      </c>
      <c r="O85" s="14" t="str" cm="1">
        <f t="array" ref="O85">IF($F85="","",_xlfn.SWITCH($L85,"Equal allocation",ROUND($M85/12,2),"Weighted Allocation",$M85*_xll.BC.TURNOVER(Connection,$F85,,,O$2,O$3,IF(ApplyDimOnActuals="Yes",_xlfn.HSTACK(DimArray,DimValuesArray),""))*$A85/IF($H85=0,12,$H85),"Manual Allocation",AA85))</f>
        <v/>
      </c>
      <c r="P85" s="14" t="str" cm="1">
        <f t="array" ref="P85">IF($F85="","",_xlfn.SWITCH($L85,"Equal allocation",ROUND($M85/12,2),"Weighted Allocation",$M85*_xll.BC.TURNOVER(Connection,$F85,,,P$2,P$3,IF(ApplyDimOnActuals="Yes",_xlfn.HSTACK(DimArray,DimValuesArray),""))*$A85/IF($H85=0,12,$H85),"Manual Allocation",AB85))</f>
        <v/>
      </c>
      <c r="Q85" s="14" t="str" cm="1">
        <f t="array" ref="Q85">IF($F85="","",_xlfn.SWITCH($L85,"Equal allocation",ROUND($M85/12,2),"Weighted Allocation",$M85*_xll.BC.TURNOVER(Connection,$F85,,,Q$2,Q$3,IF(ApplyDimOnActuals="Yes",_xlfn.HSTACK(DimArray,DimValuesArray),""))*$A85/IF($H85=0,12,$H85),"Manual Allocation",AC85))</f>
        <v/>
      </c>
      <c r="R85" s="14" t="str" cm="1">
        <f t="array" ref="R85">IF($F85="","",_xlfn.SWITCH($L85,"Equal allocation",ROUND($M85/12,2),"Weighted Allocation",$M85*_xll.BC.TURNOVER(Connection,$F85,,,R$2,R$3,IF(ApplyDimOnActuals="Yes",_xlfn.HSTACK(DimArray,DimValuesArray),""))*$A85/IF($H85=0,12,$H85),"Manual Allocation",AD85))</f>
        <v/>
      </c>
      <c r="S85" s="14" t="str" cm="1">
        <f t="array" ref="S85">IF($F85="","",_xlfn.SWITCH($L85,"Equal allocation",ROUND($M85/12,2),"Weighted Allocation",$M85*_xll.BC.TURNOVER(Connection,$F85,,,S$2,S$3,IF(ApplyDimOnActuals="Yes",_xlfn.HSTACK(DimArray,DimValuesArray),""))*$A85/IF($H85=0,12,$H85),"Manual Allocation",AE85))</f>
        <v/>
      </c>
      <c r="T85" s="14" t="str" cm="1">
        <f t="array" ref="T85">IF($F85="","",_xlfn.SWITCH($L85,"Equal allocation",ROUND($M85/12,2),"Weighted Allocation",$M85*_xll.BC.TURNOVER(Connection,$F85,,,T$2,T$3,IF(ApplyDimOnActuals="Yes",_xlfn.HSTACK(DimArray,DimValuesArray),""))*$A85/IF($H85=0,12,$H85),"Manual Allocation",AF85))</f>
        <v/>
      </c>
      <c r="U85" s="14" t="str" cm="1">
        <f t="array" ref="U85">IF($F85="","",_xlfn.SWITCH($L85,"Equal allocation",ROUND($M85/12,2),"Weighted Allocation",$M85*_xll.BC.TURNOVER(Connection,$F85,,,U$2,U$3,IF(ApplyDimOnActuals="Yes",_xlfn.HSTACK(DimArray,DimValuesArray),""))*$A85/IF($H85=0,12,$H85),"Manual Allocation",AG85))</f>
        <v/>
      </c>
      <c r="V85" s="14" t="str" cm="1">
        <f t="array" ref="V85">IF($F85="","",_xlfn.SWITCH($L85,"Equal allocation",ROUND($M85/12,2),"Weighted Allocation",$M85*_xll.BC.TURNOVER(Connection,$F85,,,V$2,V$3,IF(ApplyDimOnActuals="Yes",_xlfn.HSTACK(DimArray,DimValuesArray),""))*$A85/IF($H85=0,12,$H85),"Manual Allocation",AH85))</f>
        <v/>
      </c>
      <c r="W85" s="14" t="str" cm="1">
        <f t="array" ref="W85">IF($F85="","",_xlfn.SWITCH($L85,"Equal allocation",ROUND($M85/12,2),"Weighted Allocation",$M85*_xll.BC.TURNOVER(Connection,$F85,,,W$2,W$3,IF(ApplyDimOnActuals="Yes",_xlfn.HSTACK(DimArray,DimValuesArray),""))*$A85/IF($H85=0,12,$H85),"Manual Allocation",AI85))</f>
        <v/>
      </c>
      <c r="X85" s="14" t="str" cm="1">
        <f t="array" ref="X85">IF($F85="","",_xlfn.SWITCH($L85,"Equal allocation",ROUND($M85/12,2),"Weighted Allocation",$M85*_xll.BC.TURNOVER(Connection,$F85,,,X$2,X$3,IF(ApplyDimOnActuals="Yes",_xlfn.HSTACK(DimArray,DimValuesArray),""))*$A85/IF($H85=0,12,$H85),"Manual Allocation",AJ85))</f>
        <v/>
      </c>
      <c r="Y85" s="14" t="str" cm="1">
        <f t="array" ref="Y85">IF($F85="","",_xlfn.SWITCH($L85,"Equal allocation",ROUND($M85/12,2),"Weighted Allocation",$M85*_xll.BC.TURNOVER(Connection,$F85,,,Y$2,Y$3,IF(ApplyDimOnActuals="Yes",_xlfn.HSTACK(DimArray,DimValuesArray),""))*$A85/IF($H85=0,12,$H85),"Manual Allocation",AK85))</f>
        <v/>
      </c>
      <c r="Z85" s="14" t="str" cm="1">
        <f t="array" ref="Z85">IF($F85="","",_xlfn.SWITCH($L85,"Equal allocation",ROUND($M85/12,2),"Weighted Allocation",$M85*_xll.BC.TURNOVER(Connection,$F85,,,Z$2,Z$3,IF(ApplyDimOnActuals="Yes",_xlfn.HSTACK(DimArray,DimValuesArray),""))*$A85/IF($H85=0,12,$H85),"Manual Allocation",AL85))</f>
        <v/>
      </c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</row>
    <row r="86" spans="1:38" s="6" customFormat="1" x14ac:dyDescent="0.45">
      <c r="A86" s="40"/>
      <c r="B86" s="40"/>
      <c r="C86" s="40"/>
      <c r="D86" s="40"/>
      <c r="E86" s="18"/>
      <c r="F86" s="13"/>
      <c r="G86" s="13"/>
      <c r="H86" s="14"/>
      <c r="I86" s="35"/>
      <c r="J86" s="15" t="str" cm="1">
        <f t="array" ref="J86">IF($F86="","",_xll.BC.WRITEBACKBUDGET(Connection,$G$8,$G$9,$A$8:$A$11,$L$1,$F86,$O86:$Z86,$O$1:$Z$1,$K86,_xlfn.HSTACK(DimArray,DimValuesArray)))</f>
        <v/>
      </c>
      <c r="K86" s="15"/>
      <c r="L86" s="15" t="str">
        <f t="shared" si="6"/>
        <v/>
      </c>
      <c r="M86" s="14" t="str">
        <f t="shared" si="8"/>
        <v/>
      </c>
      <c r="N86" s="14" t="str">
        <f t="shared" si="7"/>
        <v/>
      </c>
      <c r="O86" s="14" t="str" cm="1">
        <f t="array" ref="O86">IF($F86="","",_xlfn.SWITCH($L86,"Equal allocation",ROUND($M86/12,2),"Weighted Allocation",$M86*_xll.BC.TURNOVER(Connection,$F86,,,O$2,O$3,IF(ApplyDimOnActuals="Yes",_xlfn.HSTACK(DimArray,DimValuesArray),""))*$A86/IF($H86=0,12,$H86),"Manual Allocation",AA86))</f>
        <v/>
      </c>
      <c r="P86" s="14" t="str" cm="1">
        <f t="array" ref="P86">IF($F86="","",_xlfn.SWITCH($L86,"Equal allocation",ROUND($M86/12,2),"Weighted Allocation",$M86*_xll.BC.TURNOVER(Connection,$F86,,,P$2,P$3,IF(ApplyDimOnActuals="Yes",_xlfn.HSTACK(DimArray,DimValuesArray),""))*$A86/IF($H86=0,12,$H86),"Manual Allocation",AB86))</f>
        <v/>
      </c>
      <c r="Q86" s="14" t="str" cm="1">
        <f t="array" ref="Q86">IF($F86="","",_xlfn.SWITCH($L86,"Equal allocation",ROUND($M86/12,2),"Weighted Allocation",$M86*_xll.BC.TURNOVER(Connection,$F86,,,Q$2,Q$3,IF(ApplyDimOnActuals="Yes",_xlfn.HSTACK(DimArray,DimValuesArray),""))*$A86/IF($H86=0,12,$H86),"Manual Allocation",AC86))</f>
        <v/>
      </c>
      <c r="R86" s="14" t="str" cm="1">
        <f t="array" ref="R86">IF($F86="","",_xlfn.SWITCH($L86,"Equal allocation",ROUND($M86/12,2),"Weighted Allocation",$M86*_xll.BC.TURNOVER(Connection,$F86,,,R$2,R$3,IF(ApplyDimOnActuals="Yes",_xlfn.HSTACK(DimArray,DimValuesArray),""))*$A86/IF($H86=0,12,$H86),"Manual Allocation",AD86))</f>
        <v/>
      </c>
      <c r="S86" s="14" t="str" cm="1">
        <f t="array" ref="S86">IF($F86="","",_xlfn.SWITCH($L86,"Equal allocation",ROUND($M86/12,2),"Weighted Allocation",$M86*_xll.BC.TURNOVER(Connection,$F86,,,S$2,S$3,IF(ApplyDimOnActuals="Yes",_xlfn.HSTACK(DimArray,DimValuesArray),""))*$A86/IF($H86=0,12,$H86),"Manual Allocation",AE86))</f>
        <v/>
      </c>
      <c r="T86" s="14" t="str" cm="1">
        <f t="array" ref="T86">IF($F86="","",_xlfn.SWITCH($L86,"Equal allocation",ROUND($M86/12,2),"Weighted Allocation",$M86*_xll.BC.TURNOVER(Connection,$F86,,,T$2,T$3,IF(ApplyDimOnActuals="Yes",_xlfn.HSTACK(DimArray,DimValuesArray),""))*$A86/IF($H86=0,12,$H86),"Manual Allocation",AF86))</f>
        <v/>
      </c>
      <c r="U86" s="14" t="str" cm="1">
        <f t="array" ref="U86">IF($F86="","",_xlfn.SWITCH($L86,"Equal allocation",ROUND($M86/12,2),"Weighted Allocation",$M86*_xll.BC.TURNOVER(Connection,$F86,,,U$2,U$3,IF(ApplyDimOnActuals="Yes",_xlfn.HSTACK(DimArray,DimValuesArray),""))*$A86/IF($H86=0,12,$H86),"Manual Allocation",AG86))</f>
        <v/>
      </c>
      <c r="V86" s="14" t="str" cm="1">
        <f t="array" ref="V86">IF($F86="","",_xlfn.SWITCH($L86,"Equal allocation",ROUND($M86/12,2),"Weighted Allocation",$M86*_xll.BC.TURNOVER(Connection,$F86,,,V$2,V$3,IF(ApplyDimOnActuals="Yes",_xlfn.HSTACK(DimArray,DimValuesArray),""))*$A86/IF($H86=0,12,$H86),"Manual Allocation",AH86))</f>
        <v/>
      </c>
      <c r="W86" s="14" t="str" cm="1">
        <f t="array" ref="W86">IF($F86="","",_xlfn.SWITCH($L86,"Equal allocation",ROUND($M86/12,2),"Weighted Allocation",$M86*_xll.BC.TURNOVER(Connection,$F86,,,W$2,W$3,IF(ApplyDimOnActuals="Yes",_xlfn.HSTACK(DimArray,DimValuesArray),""))*$A86/IF($H86=0,12,$H86),"Manual Allocation",AI86))</f>
        <v/>
      </c>
      <c r="X86" s="14" t="str" cm="1">
        <f t="array" ref="X86">IF($F86="","",_xlfn.SWITCH($L86,"Equal allocation",ROUND($M86/12,2),"Weighted Allocation",$M86*_xll.BC.TURNOVER(Connection,$F86,,,X$2,X$3,IF(ApplyDimOnActuals="Yes",_xlfn.HSTACK(DimArray,DimValuesArray),""))*$A86/IF($H86=0,12,$H86),"Manual Allocation",AJ86))</f>
        <v/>
      </c>
      <c r="Y86" s="14" t="str" cm="1">
        <f t="array" ref="Y86">IF($F86="","",_xlfn.SWITCH($L86,"Equal allocation",ROUND($M86/12,2),"Weighted Allocation",$M86*_xll.BC.TURNOVER(Connection,$F86,,,Y$2,Y$3,IF(ApplyDimOnActuals="Yes",_xlfn.HSTACK(DimArray,DimValuesArray),""))*$A86/IF($H86=0,12,$H86),"Manual Allocation",AK86))</f>
        <v/>
      </c>
      <c r="Z86" s="14" t="str" cm="1">
        <f t="array" ref="Z86">IF($F86="","",_xlfn.SWITCH($L86,"Equal allocation",ROUND($M86/12,2),"Weighted Allocation",$M86*_xll.BC.TURNOVER(Connection,$F86,,,Z$2,Z$3,IF(ApplyDimOnActuals="Yes",_xlfn.HSTACK(DimArray,DimValuesArray),""))*$A86/IF($H86=0,12,$H86),"Manual Allocation",AL86))</f>
        <v/>
      </c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</row>
    <row r="87" spans="1:38" s="6" customFormat="1" x14ac:dyDescent="0.45">
      <c r="A87" s="40"/>
      <c r="B87" s="40"/>
      <c r="C87" s="40"/>
      <c r="D87" s="40"/>
      <c r="E87" s="18"/>
      <c r="F87" s="13"/>
      <c r="G87" s="13"/>
      <c r="H87" s="14"/>
      <c r="I87" s="35"/>
      <c r="J87" s="15" t="str" cm="1">
        <f t="array" ref="J87">IF($F87="","",_xll.BC.WRITEBACKBUDGET(Connection,$G$8,$G$9,$A$8:$A$11,$L$1,$F87,$O87:$Z87,$O$1:$Z$1,$K87,_xlfn.HSTACK(DimArray,DimValuesArray)))</f>
        <v/>
      </c>
      <c r="K87" s="15"/>
      <c r="L87" s="15" t="str">
        <f t="shared" si="6"/>
        <v/>
      </c>
      <c r="M87" s="14" t="str">
        <f t="shared" si="8"/>
        <v/>
      </c>
      <c r="N87" s="14" t="str">
        <f t="shared" si="7"/>
        <v/>
      </c>
      <c r="O87" s="14" t="str" cm="1">
        <f t="array" ref="O87">IF($F87="","",_xlfn.SWITCH($L87,"Equal allocation",ROUND($M87/12,2),"Weighted Allocation",$M87*_xll.BC.TURNOVER(Connection,$F87,,,O$2,O$3,IF(ApplyDimOnActuals="Yes",_xlfn.HSTACK(DimArray,DimValuesArray),""))*$A87/IF($H87=0,12,$H87),"Manual Allocation",AA87))</f>
        <v/>
      </c>
      <c r="P87" s="14" t="str" cm="1">
        <f t="array" ref="P87">IF($F87="","",_xlfn.SWITCH($L87,"Equal allocation",ROUND($M87/12,2),"Weighted Allocation",$M87*_xll.BC.TURNOVER(Connection,$F87,,,P$2,P$3,IF(ApplyDimOnActuals="Yes",_xlfn.HSTACK(DimArray,DimValuesArray),""))*$A87/IF($H87=0,12,$H87),"Manual Allocation",AB87))</f>
        <v/>
      </c>
      <c r="Q87" s="14" t="str" cm="1">
        <f t="array" ref="Q87">IF($F87="","",_xlfn.SWITCH($L87,"Equal allocation",ROUND($M87/12,2),"Weighted Allocation",$M87*_xll.BC.TURNOVER(Connection,$F87,,,Q$2,Q$3,IF(ApplyDimOnActuals="Yes",_xlfn.HSTACK(DimArray,DimValuesArray),""))*$A87/IF($H87=0,12,$H87),"Manual Allocation",AC87))</f>
        <v/>
      </c>
      <c r="R87" s="14" t="str" cm="1">
        <f t="array" ref="R87">IF($F87="","",_xlfn.SWITCH($L87,"Equal allocation",ROUND($M87/12,2),"Weighted Allocation",$M87*_xll.BC.TURNOVER(Connection,$F87,,,R$2,R$3,IF(ApplyDimOnActuals="Yes",_xlfn.HSTACK(DimArray,DimValuesArray),""))*$A87/IF($H87=0,12,$H87),"Manual Allocation",AD87))</f>
        <v/>
      </c>
      <c r="S87" s="14" t="str" cm="1">
        <f t="array" ref="S87">IF($F87="","",_xlfn.SWITCH($L87,"Equal allocation",ROUND($M87/12,2),"Weighted Allocation",$M87*_xll.BC.TURNOVER(Connection,$F87,,,S$2,S$3,IF(ApplyDimOnActuals="Yes",_xlfn.HSTACK(DimArray,DimValuesArray),""))*$A87/IF($H87=0,12,$H87),"Manual Allocation",AE87))</f>
        <v/>
      </c>
      <c r="T87" s="14" t="str" cm="1">
        <f t="array" ref="T87">IF($F87="","",_xlfn.SWITCH($L87,"Equal allocation",ROUND($M87/12,2),"Weighted Allocation",$M87*_xll.BC.TURNOVER(Connection,$F87,,,T$2,T$3,IF(ApplyDimOnActuals="Yes",_xlfn.HSTACK(DimArray,DimValuesArray),""))*$A87/IF($H87=0,12,$H87),"Manual Allocation",AF87))</f>
        <v/>
      </c>
      <c r="U87" s="14" t="str" cm="1">
        <f t="array" ref="U87">IF($F87="","",_xlfn.SWITCH($L87,"Equal allocation",ROUND($M87/12,2),"Weighted Allocation",$M87*_xll.BC.TURNOVER(Connection,$F87,,,U$2,U$3,IF(ApplyDimOnActuals="Yes",_xlfn.HSTACK(DimArray,DimValuesArray),""))*$A87/IF($H87=0,12,$H87),"Manual Allocation",AG87))</f>
        <v/>
      </c>
      <c r="V87" s="14" t="str" cm="1">
        <f t="array" ref="V87">IF($F87="","",_xlfn.SWITCH($L87,"Equal allocation",ROUND($M87/12,2),"Weighted Allocation",$M87*_xll.BC.TURNOVER(Connection,$F87,,,V$2,V$3,IF(ApplyDimOnActuals="Yes",_xlfn.HSTACK(DimArray,DimValuesArray),""))*$A87/IF($H87=0,12,$H87),"Manual Allocation",AH87))</f>
        <v/>
      </c>
      <c r="W87" s="14" t="str" cm="1">
        <f t="array" ref="W87">IF($F87="","",_xlfn.SWITCH($L87,"Equal allocation",ROUND($M87/12,2),"Weighted Allocation",$M87*_xll.BC.TURNOVER(Connection,$F87,,,W$2,W$3,IF(ApplyDimOnActuals="Yes",_xlfn.HSTACK(DimArray,DimValuesArray),""))*$A87/IF($H87=0,12,$H87),"Manual Allocation",AI87))</f>
        <v/>
      </c>
      <c r="X87" s="14" t="str" cm="1">
        <f t="array" ref="X87">IF($F87="","",_xlfn.SWITCH($L87,"Equal allocation",ROUND($M87/12,2),"Weighted Allocation",$M87*_xll.BC.TURNOVER(Connection,$F87,,,X$2,X$3,IF(ApplyDimOnActuals="Yes",_xlfn.HSTACK(DimArray,DimValuesArray),""))*$A87/IF($H87=0,12,$H87),"Manual Allocation",AJ87))</f>
        <v/>
      </c>
      <c r="Y87" s="14" t="str" cm="1">
        <f t="array" ref="Y87">IF($F87="","",_xlfn.SWITCH($L87,"Equal allocation",ROUND($M87/12,2),"Weighted Allocation",$M87*_xll.BC.TURNOVER(Connection,$F87,,,Y$2,Y$3,IF(ApplyDimOnActuals="Yes",_xlfn.HSTACK(DimArray,DimValuesArray),""))*$A87/IF($H87=0,12,$H87),"Manual Allocation",AK87))</f>
        <v/>
      </c>
      <c r="Z87" s="14" t="str" cm="1">
        <f t="array" ref="Z87">IF($F87="","",_xlfn.SWITCH($L87,"Equal allocation",ROUND($M87/12,2),"Weighted Allocation",$M87*_xll.BC.TURNOVER(Connection,$F87,,,Z$2,Z$3,IF(ApplyDimOnActuals="Yes",_xlfn.HSTACK(DimArray,DimValuesArray),""))*$A87/IF($H87=0,12,$H87),"Manual Allocation",AL87))</f>
        <v/>
      </c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</row>
    <row r="88" spans="1:38" s="6" customFormat="1" x14ac:dyDescent="0.45">
      <c r="A88" s="40"/>
      <c r="B88" s="40"/>
      <c r="C88" s="40"/>
      <c r="D88" s="40"/>
      <c r="E88" s="18"/>
      <c r="F88" s="13"/>
      <c r="G88" s="13"/>
      <c r="H88" s="14"/>
      <c r="I88" s="35"/>
      <c r="J88" s="15" t="str" cm="1">
        <f t="array" ref="J88">IF($F88="","",_xll.BC.WRITEBACKBUDGET(Connection,$G$8,$G$9,$A$8:$A$11,$L$1,$F88,$O88:$Z88,$O$1:$Z$1,$K88,_xlfn.HSTACK(DimArray,DimValuesArray)))</f>
        <v/>
      </c>
      <c r="K88" s="15"/>
      <c r="L88" s="15" t="str">
        <f t="shared" si="6"/>
        <v/>
      </c>
      <c r="M88" s="14" t="str">
        <f t="shared" si="8"/>
        <v/>
      </c>
      <c r="N88" s="14" t="str">
        <f t="shared" si="7"/>
        <v/>
      </c>
      <c r="O88" s="14" t="str" cm="1">
        <f t="array" ref="O88">IF($F88="","",_xlfn.SWITCH($L88,"Equal allocation",ROUND($M88/12,2),"Weighted Allocation",$M88*_xll.BC.TURNOVER(Connection,$F88,,,O$2,O$3,IF(ApplyDimOnActuals="Yes",_xlfn.HSTACK(DimArray,DimValuesArray),""))*$A88/IF($H88=0,12,$H88),"Manual Allocation",AA88))</f>
        <v/>
      </c>
      <c r="P88" s="14" t="str" cm="1">
        <f t="array" ref="P88">IF($F88="","",_xlfn.SWITCH($L88,"Equal allocation",ROUND($M88/12,2),"Weighted Allocation",$M88*_xll.BC.TURNOVER(Connection,$F88,,,P$2,P$3,IF(ApplyDimOnActuals="Yes",_xlfn.HSTACK(DimArray,DimValuesArray),""))*$A88/IF($H88=0,12,$H88),"Manual Allocation",AB88))</f>
        <v/>
      </c>
      <c r="Q88" s="14" t="str" cm="1">
        <f t="array" ref="Q88">IF($F88="","",_xlfn.SWITCH($L88,"Equal allocation",ROUND($M88/12,2),"Weighted Allocation",$M88*_xll.BC.TURNOVER(Connection,$F88,,,Q$2,Q$3,IF(ApplyDimOnActuals="Yes",_xlfn.HSTACK(DimArray,DimValuesArray),""))*$A88/IF($H88=0,12,$H88),"Manual Allocation",AC88))</f>
        <v/>
      </c>
      <c r="R88" s="14" t="str" cm="1">
        <f t="array" ref="R88">IF($F88="","",_xlfn.SWITCH($L88,"Equal allocation",ROUND($M88/12,2),"Weighted Allocation",$M88*_xll.BC.TURNOVER(Connection,$F88,,,R$2,R$3,IF(ApplyDimOnActuals="Yes",_xlfn.HSTACK(DimArray,DimValuesArray),""))*$A88/IF($H88=0,12,$H88),"Manual Allocation",AD88))</f>
        <v/>
      </c>
      <c r="S88" s="14" t="str" cm="1">
        <f t="array" ref="S88">IF($F88="","",_xlfn.SWITCH($L88,"Equal allocation",ROUND($M88/12,2),"Weighted Allocation",$M88*_xll.BC.TURNOVER(Connection,$F88,,,S$2,S$3,IF(ApplyDimOnActuals="Yes",_xlfn.HSTACK(DimArray,DimValuesArray),""))*$A88/IF($H88=0,12,$H88),"Manual Allocation",AE88))</f>
        <v/>
      </c>
      <c r="T88" s="14" t="str" cm="1">
        <f t="array" ref="T88">IF($F88="","",_xlfn.SWITCH($L88,"Equal allocation",ROUND($M88/12,2),"Weighted Allocation",$M88*_xll.BC.TURNOVER(Connection,$F88,,,T$2,T$3,IF(ApplyDimOnActuals="Yes",_xlfn.HSTACK(DimArray,DimValuesArray),""))*$A88/IF($H88=0,12,$H88),"Manual Allocation",AF88))</f>
        <v/>
      </c>
      <c r="U88" s="14" t="str" cm="1">
        <f t="array" ref="U88">IF($F88="","",_xlfn.SWITCH($L88,"Equal allocation",ROUND($M88/12,2),"Weighted Allocation",$M88*_xll.BC.TURNOVER(Connection,$F88,,,U$2,U$3,IF(ApplyDimOnActuals="Yes",_xlfn.HSTACK(DimArray,DimValuesArray),""))*$A88/IF($H88=0,12,$H88),"Manual Allocation",AG88))</f>
        <v/>
      </c>
      <c r="V88" s="14" t="str" cm="1">
        <f t="array" ref="V88">IF($F88="","",_xlfn.SWITCH($L88,"Equal allocation",ROUND($M88/12,2),"Weighted Allocation",$M88*_xll.BC.TURNOVER(Connection,$F88,,,V$2,V$3,IF(ApplyDimOnActuals="Yes",_xlfn.HSTACK(DimArray,DimValuesArray),""))*$A88/IF($H88=0,12,$H88),"Manual Allocation",AH88))</f>
        <v/>
      </c>
      <c r="W88" s="14" t="str" cm="1">
        <f t="array" ref="W88">IF($F88="","",_xlfn.SWITCH($L88,"Equal allocation",ROUND($M88/12,2),"Weighted Allocation",$M88*_xll.BC.TURNOVER(Connection,$F88,,,W$2,W$3,IF(ApplyDimOnActuals="Yes",_xlfn.HSTACK(DimArray,DimValuesArray),""))*$A88/IF($H88=0,12,$H88),"Manual Allocation",AI88))</f>
        <v/>
      </c>
      <c r="X88" s="14" t="str" cm="1">
        <f t="array" ref="X88">IF($F88="","",_xlfn.SWITCH($L88,"Equal allocation",ROUND($M88/12,2),"Weighted Allocation",$M88*_xll.BC.TURNOVER(Connection,$F88,,,X$2,X$3,IF(ApplyDimOnActuals="Yes",_xlfn.HSTACK(DimArray,DimValuesArray),""))*$A88/IF($H88=0,12,$H88),"Manual Allocation",AJ88))</f>
        <v/>
      </c>
      <c r="Y88" s="14" t="str" cm="1">
        <f t="array" ref="Y88">IF($F88="","",_xlfn.SWITCH($L88,"Equal allocation",ROUND($M88/12,2),"Weighted Allocation",$M88*_xll.BC.TURNOVER(Connection,$F88,,,Y$2,Y$3,IF(ApplyDimOnActuals="Yes",_xlfn.HSTACK(DimArray,DimValuesArray),""))*$A88/IF($H88=0,12,$H88),"Manual Allocation",AK88))</f>
        <v/>
      </c>
      <c r="Z88" s="14" t="str" cm="1">
        <f t="array" ref="Z88">IF($F88="","",_xlfn.SWITCH($L88,"Equal allocation",ROUND($M88/12,2),"Weighted Allocation",$M88*_xll.BC.TURNOVER(Connection,$F88,,,Z$2,Z$3,IF(ApplyDimOnActuals="Yes",_xlfn.HSTACK(DimArray,DimValuesArray),""))*$A88/IF($H88=0,12,$H88),"Manual Allocation",AL88))</f>
        <v/>
      </c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</row>
    <row r="89" spans="1:38" s="6" customFormat="1" x14ac:dyDescent="0.45">
      <c r="A89" s="40"/>
      <c r="B89" s="40"/>
      <c r="C89" s="40"/>
      <c r="D89" s="40"/>
      <c r="E89" s="18"/>
      <c r="F89" s="13"/>
      <c r="G89" s="13"/>
      <c r="H89" s="14"/>
      <c r="I89" s="35"/>
      <c r="J89" s="15" t="str" cm="1">
        <f t="array" ref="J89">IF($F89="","",_xll.BC.WRITEBACKBUDGET(Connection,$G$8,$G$9,$A$8:$A$11,$L$1,$F89,$O89:$Z89,$O$1:$Z$1,$K89,_xlfn.HSTACK(DimArray,DimValuesArray)))</f>
        <v/>
      </c>
      <c r="K89" s="15"/>
      <c r="L89" s="15" t="str">
        <f t="shared" si="6"/>
        <v/>
      </c>
      <c r="M89" s="14" t="str">
        <f t="shared" si="8"/>
        <v/>
      </c>
      <c r="N89" s="14" t="str">
        <f t="shared" si="7"/>
        <v/>
      </c>
      <c r="O89" s="14" t="str" cm="1">
        <f t="array" ref="O89">IF($F89="","",_xlfn.SWITCH($L89,"Equal allocation",ROUND($M89/12,2),"Weighted Allocation",$M89*_xll.BC.TURNOVER(Connection,$F89,,,O$2,O$3,IF(ApplyDimOnActuals="Yes",_xlfn.HSTACK(DimArray,DimValuesArray),""))*$A89/IF($H89=0,12,$H89),"Manual Allocation",AA89))</f>
        <v/>
      </c>
      <c r="P89" s="14" t="str" cm="1">
        <f t="array" ref="P89">IF($F89="","",_xlfn.SWITCH($L89,"Equal allocation",ROUND($M89/12,2),"Weighted Allocation",$M89*_xll.BC.TURNOVER(Connection,$F89,,,P$2,P$3,IF(ApplyDimOnActuals="Yes",_xlfn.HSTACK(DimArray,DimValuesArray),""))*$A89/IF($H89=0,12,$H89),"Manual Allocation",AB89))</f>
        <v/>
      </c>
      <c r="Q89" s="14" t="str" cm="1">
        <f t="array" ref="Q89">IF($F89="","",_xlfn.SWITCH($L89,"Equal allocation",ROUND($M89/12,2),"Weighted Allocation",$M89*_xll.BC.TURNOVER(Connection,$F89,,,Q$2,Q$3,IF(ApplyDimOnActuals="Yes",_xlfn.HSTACK(DimArray,DimValuesArray),""))*$A89/IF($H89=0,12,$H89),"Manual Allocation",AC89))</f>
        <v/>
      </c>
      <c r="R89" s="14" t="str" cm="1">
        <f t="array" ref="R89">IF($F89="","",_xlfn.SWITCH($L89,"Equal allocation",ROUND($M89/12,2),"Weighted Allocation",$M89*_xll.BC.TURNOVER(Connection,$F89,,,R$2,R$3,IF(ApplyDimOnActuals="Yes",_xlfn.HSTACK(DimArray,DimValuesArray),""))*$A89/IF($H89=0,12,$H89),"Manual Allocation",AD89))</f>
        <v/>
      </c>
      <c r="S89" s="14" t="str" cm="1">
        <f t="array" ref="S89">IF($F89="","",_xlfn.SWITCH($L89,"Equal allocation",ROUND($M89/12,2),"Weighted Allocation",$M89*_xll.BC.TURNOVER(Connection,$F89,,,S$2,S$3,IF(ApplyDimOnActuals="Yes",_xlfn.HSTACK(DimArray,DimValuesArray),""))*$A89/IF($H89=0,12,$H89),"Manual Allocation",AE89))</f>
        <v/>
      </c>
      <c r="T89" s="14" t="str" cm="1">
        <f t="array" ref="T89">IF($F89="","",_xlfn.SWITCH($L89,"Equal allocation",ROUND($M89/12,2),"Weighted Allocation",$M89*_xll.BC.TURNOVER(Connection,$F89,,,T$2,T$3,IF(ApplyDimOnActuals="Yes",_xlfn.HSTACK(DimArray,DimValuesArray),""))*$A89/IF($H89=0,12,$H89),"Manual Allocation",AF89))</f>
        <v/>
      </c>
      <c r="U89" s="14" t="str" cm="1">
        <f t="array" ref="U89">IF($F89="","",_xlfn.SWITCH($L89,"Equal allocation",ROUND($M89/12,2),"Weighted Allocation",$M89*_xll.BC.TURNOVER(Connection,$F89,,,U$2,U$3,IF(ApplyDimOnActuals="Yes",_xlfn.HSTACK(DimArray,DimValuesArray),""))*$A89/IF($H89=0,12,$H89),"Manual Allocation",AG89))</f>
        <v/>
      </c>
      <c r="V89" s="14" t="str" cm="1">
        <f t="array" ref="V89">IF($F89="","",_xlfn.SWITCH($L89,"Equal allocation",ROUND($M89/12,2),"Weighted Allocation",$M89*_xll.BC.TURNOVER(Connection,$F89,,,V$2,V$3,IF(ApplyDimOnActuals="Yes",_xlfn.HSTACK(DimArray,DimValuesArray),""))*$A89/IF($H89=0,12,$H89),"Manual Allocation",AH89))</f>
        <v/>
      </c>
      <c r="W89" s="14" t="str" cm="1">
        <f t="array" ref="W89">IF($F89="","",_xlfn.SWITCH($L89,"Equal allocation",ROUND($M89/12,2),"Weighted Allocation",$M89*_xll.BC.TURNOVER(Connection,$F89,,,W$2,W$3,IF(ApplyDimOnActuals="Yes",_xlfn.HSTACK(DimArray,DimValuesArray),""))*$A89/IF($H89=0,12,$H89),"Manual Allocation",AI89))</f>
        <v/>
      </c>
      <c r="X89" s="14" t="str" cm="1">
        <f t="array" ref="X89">IF($F89="","",_xlfn.SWITCH($L89,"Equal allocation",ROUND($M89/12,2),"Weighted Allocation",$M89*_xll.BC.TURNOVER(Connection,$F89,,,X$2,X$3,IF(ApplyDimOnActuals="Yes",_xlfn.HSTACK(DimArray,DimValuesArray),""))*$A89/IF($H89=0,12,$H89),"Manual Allocation",AJ89))</f>
        <v/>
      </c>
      <c r="Y89" s="14" t="str" cm="1">
        <f t="array" ref="Y89">IF($F89="","",_xlfn.SWITCH($L89,"Equal allocation",ROUND($M89/12,2),"Weighted Allocation",$M89*_xll.BC.TURNOVER(Connection,$F89,,,Y$2,Y$3,IF(ApplyDimOnActuals="Yes",_xlfn.HSTACK(DimArray,DimValuesArray),""))*$A89/IF($H89=0,12,$H89),"Manual Allocation",AK89))</f>
        <v/>
      </c>
      <c r="Z89" s="14" t="str" cm="1">
        <f t="array" ref="Z89">IF($F89="","",_xlfn.SWITCH($L89,"Equal allocation",ROUND($M89/12,2),"Weighted Allocation",$M89*_xll.BC.TURNOVER(Connection,$F89,,,Z$2,Z$3,IF(ApplyDimOnActuals="Yes",_xlfn.HSTACK(DimArray,DimValuesArray),""))*$A89/IF($H89=0,12,$H89),"Manual Allocation",AL89))</f>
        <v/>
      </c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</row>
    <row r="90" spans="1:38" s="6" customFormat="1" x14ac:dyDescent="0.45">
      <c r="A90" s="40"/>
      <c r="B90" s="40"/>
      <c r="C90" s="40"/>
      <c r="D90" s="40"/>
      <c r="E90" s="18"/>
      <c r="F90" s="13"/>
      <c r="G90" s="13"/>
      <c r="H90" s="14"/>
      <c r="I90" s="35"/>
      <c r="J90" s="15" t="str" cm="1">
        <f t="array" ref="J90">IF($F90="","",_xll.BC.WRITEBACKBUDGET(Connection,$G$8,$G$9,$A$8:$A$11,$L$1,$F90,$O90:$Z90,$O$1:$Z$1,$K90,_xlfn.HSTACK(DimArray,DimValuesArray)))</f>
        <v/>
      </c>
      <c r="K90" s="15"/>
      <c r="L90" s="15" t="str">
        <f t="shared" si="6"/>
        <v/>
      </c>
      <c r="M90" s="14" t="str">
        <f t="shared" si="8"/>
        <v/>
      </c>
      <c r="N90" s="14" t="str">
        <f t="shared" si="7"/>
        <v/>
      </c>
      <c r="O90" s="14" t="str" cm="1">
        <f t="array" ref="O90">IF($F90="","",_xlfn.SWITCH($L90,"Equal allocation",ROUND($M90/12,2),"Weighted Allocation",$M90*_xll.BC.TURNOVER(Connection,$F90,,,O$2,O$3,IF(ApplyDimOnActuals="Yes",_xlfn.HSTACK(DimArray,DimValuesArray),""))*$A90/IF($H90=0,12,$H90),"Manual Allocation",AA90))</f>
        <v/>
      </c>
      <c r="P90" s="14" t="str" cm="1">
        <f t="array" ref="P90">IF($F90="","",_xlfn.SWITCH($L90,"Equal allocation",ROUND($M90/12,2),"Weighted Allocation",$M90*_xll.BC.TURNOVER(Connection,$F90,,,P$2,P$3,IF(ApplyDimOnActuals="Yes",_xlfn.HSTACK(DimArray,DimValuesArray),""))*$A90/IF($H90=0,12,$H90),"Manual Allocation",AB90))</f>
        <v/>
      </c>
      <c r="Q90" s="14" t="str" cm="1">
        <f t="array" ref="Q90">IF($F90="","",_xlfn.SWITCH($L90,"Equal allocation",ROUND($M90/12,2),"Weighted Allocation",$M90*_xll.BC.TURNOVER(Connection,$F90,,,Q$2,Q$3,IF(ApplyDimOnActuals="Yes",_xlfn.HSTACK(DimArray,DimValuesArray),""))*$A90/IF($H90=0,12,$H90),"Manual Allocation",AC90))</f>
        <v/>
      </c>
      <c r="R90" s="14" t="str" cm="1">
        <f t="array" ref="R90">IF($F90="","",_xlfn.SWITCH($L90,"Equal allocation",ROUND($M90/12,2),"Weighted Allocation",$M90*_xll.BC.TURNOVER(Connection,$F90,,,R$2,R$3,IF(ApplyDimOnActuals="Yes",_xlfn.HSTACK(DimArray,DimValuesArray),""))*$A90/IF($H90=0,12,$H90),"Manual Allocation",AD90))</f>
        <v/>
      </c>
      <c r="S90" s="14" t="str" cm="1">
        <f t="array" ref="S90">IF($F90="","",_xlfn.SWITCH($L90,"Equal allocation",ROUND($M90/12,2),"Weighted Allocation",$M90*_xll.BC.TURNOVER(Connection,$F90,,,S$2,S$3,IF(ApplyDimOnActuals="Yes",_xlfn.HSTACK(DimArray,DimValuesArray),""))*$A90/IF($H90=0,12,$H90),"Manual Allocation",AE90))</f>
        <v/>
      </c>
      <c r="T90" s="14" t="str" cm="1">
        <f t="array" ref="T90">IF($F90="","",_xlfn.SWITCH($L90,"Equal allocation",ROUND($M90/12,2),"Weighted Allocation",$M90*_xll.BC.TURNOVER(Connection,$F90,,,T$2,T$3,IF(ApplyDimOnActuals="Yes",_xlfn.HSTACK(DimArray,DimValuesArray),""))*$A90/IF($H90=0,12,$H90),"Manual Allocation",AF90))</f>
        <v/>
      </c>
      <c r="U90" s="14" t="str" cm="1">
        <f t="array" ref="U90">IF($F90="","",_xlfn.SWITCH($L90,"Equal allocation",ROUND($M90/12,2),"Weighted Allocation",$M90*_xll.BC.TURNOVER(Connection,$F90,,,U$2,U$3,IF(ApplyDimOnActuals="Yes",_xlfn.HSTACK(DimArray,DimValuesArray),""))*$A90/IF($H90=0,12,$H90),"Manual Allocation",AG90))</f>
        <v/>
      </c>
      <c r="V90" s="14" t="str" cm="1">
        <f t="array" ref="V90">IF($F90="","",_xlfn.SWITCH($L90,"Equal allocation",ROUND($M90/12,2),"Weighted Allocation",$M90*_xll.BC.TURNOVER(Connection,$F90,,,V$2,V$3,IF(ApplyDimOnActuals="Yes",_xlfn.HSTACK(DimArray,DimValuesArray),""))*$A90/IF($H90=0,12,$H90),"Manual Allocation",AH90))</f>
        <v/>
      </c>
      <c r="W90" s="14" t="str" cm="1">
        <f t="array" ref="W90">IF($F90="","",_xlfn.SWITCH($L90,"Equal allocation",ROUND($M90/12,2),"Weighted Allocation",$M90*_xll.BC.TURNOVER(Connection,$F90,,,W$2,W$3,IF(ApplyDimOnActuals="Yes",_xlfn.HSTACK(DimArray,DimValuesArray),""))*$A90/IF($H90=0,12,$H90),"Manual Allocation",AI90))</f>
        <v/>
      </c>
      <c r="X90" s="14" t="str" cm="1">
        <f t="array" ref="X90">IF($F90="","",_xlfn.SWITCH($L90,"Equal allocation",ROUND($M90/12,2),"Weighted Allocation",$M90*_xll.BC.TURNOVER(Connection,$F90,,,X$2,X$3,IF(ApplyDimOnActuals="Yes",_xlfn.HSTACK(DimArray,DimValuesArray),""))*$A90/IF($H90=0,12,$H90),"Manual Allocation",AJ90))</f>
        <v/>
      </c>
      <c r="Y90" s="14" t="str" cm="1">
        <f t="array" ref="Y90">IF($F90="","",_xlfn.SWITCH($L90,"Equal allocation",ROUND($M90/12,2),"Weighted Allocation",$M90*_xll.BC.TURNOVER(Connection,$F90,,,Y$2,Y$3,IF(ApplyDimOnActuals="Yes",_xlfn.HSTACK(DimArray,DimValuesArray),""))*$A90/IF($H90=0,12,$H90),"Manual Allocation",AK90))</f>
        <v/>
      </c>
      <c r="Z90" s="14" t="str" cm="1">
        <f t="array" ref="Z90">IF($F90="","",_xlfn.SWITCH($L90,"Equal allocation",ROUND($M90/12,2),"Weighted Allocation",$M90*_xll.BC.TURNOVER(Connection,$F90,,,Z$2,Z$3,IF(ApplyDimOnActuals="Yes",_xlfn.HSTACK(DimArray,DimValuesArray),""))*$A90/IF($H90=0,12,$H90),"Manual Allocation",AL90))</f>
        <v/>
      </c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</row>
    <row r="91" spans="1:38" s="6" customFormat="1" x14ac:dyDescent="0.45">
      <c r="A91" s="40"/>
      <c r="B91" s="40"/>
      <c r="C91" s="40"/>
      <c r="D91" s="40"/>
      <c r="E91" s="18"/>
      <c r="F91" s="13"/>
      <c r="G91" s="13"/>
      <c r="H91" s="14"/>
      <c r="I91" s="35"/>
      <c r="J91" s="15" t="str" cm="1">
        <f t="array" ref="J91">IF($F91="","",_xll.BC.WRITEBACKBUDGET(Connection,$G$8,$G$9,$A$8:$A$11,$L$1,$F91,$O91:$Z91,$O$1:$Z$1,$K91,_xlfn.HSTACK(DimArray,DimValuesArray)))</f>
        <v/>
      </c>
      <c r="K91" s="15"/>
      <c r="L91" s="15" t="str">
        <f t="shared" si="6"/>
        <v/>
      </c>
      <c r="M91" s="14" t="str">
        <f t="shared" si="8"/>
        <v/>
      </c>
      <c r="N91" s="14" t="str">
        <f t="shared" si="7"/>
        <v/>
      </c>
      <c r="O91" s="14" t="str" cm="1">
        <f t="array" ref="O91">IF($F91="","",_xlfn.SWITCH($L91,"Equal allocation",ROUND($M91/12,2),"Weighted Allocation",$M91*_xll.BC.TURNOVER(Connection,$F91,,,O$2,O$3,IF(ApplyDimOnActuals="Yes",_xlfn.HSTACK(DimArray,DimValuesArray),""))*$A91/IF($H91=0,12,$H91),"Manual Allocation",AA91))</f>
        <v/>
      </c>
      <c r="P91" s="14" t="str" cm="1">
        <f t="array" ref="P91">IF($F91="","",_xlfn.SWITCH($L91,"Equal allocation",ROUND($M91/12,2),"Weighted Allocation",$M91*_xll.BC.TURNOVER(Connection,$F91,,,P$2,P$3,IF(ApplyDimOnActuals="Yes",_xlfn.HSTACK(DimArray,DimValuesArray),""))*$A91/IF($H91=0,12,$H91),"Manual Allocation",AB91))</f>
        <v/>
      </c>
      <c r="Q91" s="14" t="str" cm="1">
        <f t="array" ref="Q91">IF($F91="","",_xlfn.SWITCH($L91,"Equal allocation",ROUND($M91/12,2),"Weighted Allocation",$M91*_xll.BC.TURNOVER(Connection,$F91,,,Q$2,Q$3,IF(ApplyDimOnActuals="Yes",_xlfn.HSTACK(DimArray,DimValuesArray),""))*$A91/IF($H91=0,12,$H91),"Manual Allocation",AC91))</f>
        <v/>
      </c>
      <c r="R91" s="14" t="str" cm="1">
        <f t="array" ref="R91">IF($F91="","",_xlfn.SWITCH($L91,"Equal allocation",ROUND($M91/12,2),"Weighted Allocation",$M91*_xll.BC.TURNOVER(Connection,$F91,,,R$2,R$3,IF(ApplyDimOnActuals="Yes",_xlfn.HSTACK(DimArray,DimValuesArray),""))*$A91/IF($H91=0,12,$H91),"Manual Allocation",AD91))</f>
        <v/>
      </c>
      <c r="S91" s="14" t="str" cm="1">
        <f t="array" ref="S91">IF($F91="","",_xlfn.SWITCH($L91,"Equal allocation",ROUND($M91/12,2),"Weighted Allocation",$M91*_xll.BC.TURNOVER(Connection,$F91,,,S$2,S$3,IF(ApplyDimOnActuals="Yes",_xlfn.HSTACK(DimArray,DimValuesArray),""))*$A91/IF($H91=0,12,$H91),"Manual Allocation",AE91))</f>
        <v/>
      </c>
      <c r="T91" s="14" t="str" cm="1">
        <f t="array" ref="T91">IF($F91="","",_xlfn.SWITCH($L91,"Equal allocation",ROUND($M91/12,2),"Weighted Allocation",$M91*_xll.BC.TURNOVER(Connection,$F91,,,T$2,T$3,IF(ApplyDimOnActuals="Yes",_xlfn.HSTACK(DimArray,DimValuesArray),""))*$A91/IF($H91=0,12,$H91),"Manual Allocation",AF91))</f>
        <v/>
      </c>
      <c r="U91" s="14" t="str" cm="1">
        <f t="array" ref="U91">IF($F91="","",_xlfn.SWITCH($L91,"Equal allocation",ROUND($M91/12,2),"Weighted Allocation",$M91*_xll.BC.TURNOVER(Connection,$F91,,,U$2,U$3,IF(ApplyDimOnActuals="Yes",_xlfn.HSTACK(DimArray,DimValuesArray),""))*$A91/IF($H91=0,12,$H91),"Manual Allocation",AG91))</f>
        <v/>
      </c>
      <c r="V91" s="14" t="str" cm="1">
        <f t="array" ref="V91">IF($F91="","",_xlfn.SWITCH($L91,"Equal allocation",ROUND($M91/12,2),"Weighted Allocation",$M91*_xll.BC.TURNOVER(Connection,$F91,,,V$2,V$3,IF(ApplyDimOnActuals="Yes",_xlfn.HSTACK(DimArray,DimValuesArray),""))*$A91/IF($H91=0,12,$H91),"Manual Allocation",AH91))</f>
        <v/>
      </c>
      <c r="W91" s="14" t="str" cm="1">
        <f t="array" ref="W91">IF($F91="","",_xlfn.SWITCH($L91,"Equal allocation",ROUND($M91/12,2),"Weighted Allocation",$M91*_xll.BC.TURNOVER(Connection,$F91,,,W$2,W$3,IF(ApplyDimOnActuals="Yes",_xlfn.HSTACK(DimArray,DimValuesArray),""))*$A91/IF($H91=0,12,$H91),"Manual Allocation",AI91))</f>
        <v/>
      </c>
      <c r="X91" s="14" t="str" cm="1">
        <f t="array" ref="X91">IF($F91="","",_xlfn.SWITCH($L91,"Equal allocation",ROUND($M91/12,2),"Weighted Allocation",$M91*_xll.BC.TURNOVER(Connection,$F91,,,X$2,X$3,IF(ApplyDimOnActuals="Yes",_xlfn.HSTACK(DimArray,DimValuesArray),""))*$A91/IF($H91=0,12,$H91),"Manual Allocation",AJ91))</f>
        <v/>
      </c>
      <c r="Y91" s="14" t="str" cm="1">
        <f t="array" ref="Y91">IF($F91="","",_xlfn.SWITCH($L91,"Equal allocation",ROUND($M91/12,2),"Weighted Allocation",$M91*_xll.BC.TURNOVER(Connection,$F91,,,Y$2,Y$3,IF(ApplyDimOnActuals="Yes",_xlfn.HSTACK(DimArray,DimValuesArray),""))*$A91/IF($H91=0,12,$H91),"Manual Allocation",AK91))</f>
        <v/>
      </c>
      <c r="Z91" s="14" t="str" cm="1">
        <f t="array" ref="Z91">IF($F91="","",_xlfn.SWITCH($L91,"Equal allocation",ROUND($M91/12,2),"Weighted Allocation",$M91*_xll.BC.TURNOVER(Connection,$F91,,,Z$2,Z$3,IF(ApplyDimOnActuals="Yes",_xlfn.HSTACK(DimArray,DimValuesArray),""))*$A91/IF($H91=0,12,$H91),"Manual Allocation",AL91))</f>
        <v/>
      </c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</row>
    <row r="92" spans="1:38" s="6" customFormat="1" x14ac:dyDescent="0.45">
      <c r="A92" s="40"/>
      <c r="B92" s="40"/>
      <c r="C92" s="40"/>
      <c r="D92" s="40"/>
      <c r="E92" s="18"/>
      <c r="F92" s="13"/>
      <c r="G92" s="13"/>
      <c r="H92" s="14"/>
      <c r="I92" s="35"/>
      <c r="J92" s="15" t="str" cm="1">
        <f t="array" ref="J92">IF($F92="","",_xll.BC.WRITEBACKBUDGET(Connection,$G$8,$G$9,$A$8:$A$11,$L$1,$F92,$O92:$Z92,$O$1:$Z$1,$K92,_xlfn.HSTACK(DimArray,DimValuesArray)))</f>
        <v/>
      </c>
      <c r="K92" s="15"/>
      <c r="L92" s="15" t="str">
        <f t="shared" si="6"/>
        <v/>
      </c>
      <c r="M92" s="14" t="str">
        <f t="shared" si="8"/>
        <v/>
      </c>
      <c r="N92" s="14" t="str">
        <f t="shared" ref="N92:N123" si="9">IF($F92="","",SUM($O92:$Z92))</f>
        <v/>
      </c>
      <c r="O92" s="14" t="str" cm="1">
        <f t="array" ref="O92">IF($F92="","",_xlfn.SWITCH($L92,"Equal allocation",ROUND($M92/12,2),"Weighted Allocation",$M92*_xll.BC.TURNOVER(Connection,$F92,,,O$2,O$3,IF(ApplyDimOnActuals="Yes",_xlfn.HSTACK(DimArray,DimValuesArray),""))*$A92/IF($H92=0,12,$H92),"Manual Allocation",AA92))</f>
        <v/>
      </c>
      <c r="P92" s="14" t="str" cm="1">
        <f t="array" ref="P92">IF($F92="","",_xlfn.SWITCH($L92,"Equal allocation",ROUND($M92/12,2),"Weighted Allocation",$M92*_xll.BC.TURNOVER(Connection,$F92,,,P$2,P$3,IF(ApplyDimOnActuals="Yes",_xlfn.HSTACK(DimArray,DimValuesArray),""))*$A92/IF($H92=0,12,$H92),"Manual Allocation",AB92))</f>
        <v/>
      </c>
      <c r="Q92" s="14" t="str" cm="1">
        <f t="array" ref="Q92">IF($F92="","",_xlfn.SWITCH($L92,"Equal allocation",ROUND($M92/12,2),"Weighted Allocation",$M92*_xll.BC.TURNOVER(Connection,$F92,,,Q$2,Q$3,IF(ApplyDimOnActuals="Yes",_xlfn.HSTACK(DimArray,DimValuesArray),""))*$A92/IF($H92=0,12,$H92),"Manual Allocation",AC92))</f>
        <v/>
      </c>
      <c r="R92" s="14" t="str" cm="1">
        <f t="array" ref="R92">IF($F92="","",_xlfn.SWITCH($L92,"Equal allocation",ROUND($M92/12,2),"Weighted Allocation",$M92*_xll.BC.TURNOVER(Connection,$F92,,,R$2,R$3,IF(ApplyDimOnActuals="Yes",_xlfn.HSTACK(DimArray,DimValuesArray),""))*$A92/IF($H92=0,12,$H92),"Manual Allocation",AD92))</f>
        <v/>
      </c>
      <c r="S92" s="14" t="str" cm="1">
        <f t="array" ref="S92">IF($F92="","",_xlfn.SWITCH($L92,"Equal allocation",ROUND($M92/12,2),"Weighted Allocation",$M92*_xll.BC.TURNOVER(Connection,$F92,,,S$2,S$3,IF(ApplyDimOnActuals="Yes",_xlfn.HSTACK(DimArray,DimValuesArray),""))*$A92/IF($H92=0,12,$H92),"Manual Allocation",AE92))</f>
        <v/>
      </c>
      <c r="T92" s="14" t="str" cm="1">
        <f t="array" ref="T92">IF($F92="","",_xlfn.SWITCH($L92,"Equal allocation",ROUND($M92/12,2),"Weighted Allocation",$M92*_xll.BC.TURNOVER(Connection,$F92,,,T$2,T$3,IF(ApplyDimOnActuals="Yes",_xlfn.HSTACK(DimArray,DimValuesArray),""))*$A92/IF($H92=0,12,$H92),"Manual Allocation",AF92))</f>
        <v/>
      </c>
      <c r="U92" s="14" t="str" cm="1">
        <f t="array" ref="U92">IF($F92="","",_xlfn.SWITCH($L92,"Equal allocation",ROUND($M92/12,2),"Weighted Allocation",$M92*_xll.BC.TURNOVER(Connection,$F92,,,U$2,U$3,IF(ApplyDimOnActuals="Yes",_xlfn.HSTACK(DimArray,DimValuesArray),""))*$A92/IF($H92=0,12,$H92),"Manual Allocation",AG92))</f>
        <v/>
      </c>
      <c r="V92" s="14" t="str" cm="1">
        <f t="array" ref="V92">IF($F92="","",_xlfn.SWITCH($L92,"Equal allocation",ROUND($M92/12,2),"Weighted Allocation",$M92*_xll.BC.TURNOVER(Connection,$F92,,,V$2,V$3,IF(ApplyDimOnActuals="Yes",_xlfn.HSTACK(DimArray,DimValuesArray),""))*$A92/IF($H92=0,12,$H92),"Manual Allocation",AH92))</f>
        <v/>
      </c>
      <c r="W92" s="14" t="str" cm="1">
        <f t="array" ref="W92">IF($F92="","",_xlfn.SWITCH($L92,"Equal allocation",ROUND($M92/12,2),"Weighted Allocation",$M92*_xll.BC.TURNOVER(Connection,$F92,,,W$2,W$3,IF(ApplyDimOnActuals="Yes",_xlfn.HSTACK(DimArray,DimValuesArray),""))*$A92/IF($H92=0,12,$H92),"Manual Allocation",AI92))</f>
        <v/>
      </c>
      <c r="X92" s="14" t="str" cm="1">
        <f t="array" ref="X92">IF($F92="","",_xlfn.SWITCH($L92,"Equal allocation",ROUND($M92/12,2),"Weighted Allocation",$M92*_xll.BC.TURNOVER(Connection,$F92,,,X$2,X$3,IF(ApplyDimOnActuals="Yes",_xlfn.HSTACK(DimArray,DimValuesArray),""))*$A92/IF($H92=0,12,$H92),"Manual Allocation",AJ92))</f>
        <v/>
      </c>
      <c r="Y92" s="14" t="str" cm="1">
        <f t="array" ref="Y92">IF($F92="","",_xlfn.SWITCH($L92,"Equal allocation",ROUND($M92/12,2),"Weighted Allocation",$M92*_xll.BC.TURNOVER(Connection,$F92,,,Y$2,Y$3,IF(ApplyDimOnActuals="Yes",_xlfn.HSTACK(DimArray,DimValuesArray),""))*$A92/IF($H92=0,12,$H92),"Manual Allocation",AK92))</f>
        <v/>
      </c>
      <c r="Z92" s="14" t="str" cm="1">
        <f t="array" ref="Z92">IF($F92="","",_xlfn.SWITCH($L92,"Equal allocation",ROUND($M92/12,2),"Weighted Allocation",$M92*_xll.BC.TURNOVER(Connection,$F92,,,Z$2,Z$3,IF(ApplyDimOnActuals="Yes",_xlfn.HSTACK(DimArray,DimValuesArray),""))*$A92/IF($H92=0,12,$H92),"Manual Allocation",AL92))</f>
        <v/>
      </c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</row>
    <row r="93" spans="1:38" s="6" customFormat="1" x14ac:dyDescent="0.45">
      <c r="A93" s="40"/>
      <c r="B93" s="40"/>
      <c r="C93" s="40"/>
      <c r="D93" s="40"/>
      <c r="E93" s="18"/>
      <c r="F93" s="13"/>
      <c r="G93" s="13"/>
      <c r="H93" s="14"/>
      <c r="I93" s="35"/>
      <c r="J93" s="15" t="str" cm="1">
        <f t="array" ref="J93">IF($F93="","",_xll.BC.WRITEBACKBUDGET(Connection,$G$8,$G$9,$A$8:$A$11,$L$1,$F93,$O93:$Z93,$O$1:$Z$1,$K93,_xlfn.HSTACK(DimArray,DimValuesArray)))</f>
        <v/>
      </c>
      <c r="K93" s="15"/>
      <c r="L93" s="15" t="str">
        <f t="shared" ref="L93:L156" si="10">IF(F93&lt;&gt;"","Equal Allocation","")</f>
        <v/>
      </c>
      <c r="M93" s="14" t="str">
        <f t="shared" ref="M93:M347" si="11">IF($F93="","",ROUND($H93+$H93*$I93,2))</f>
        <v/>
      </c>
      <c r="N93" s="14" t="str">
        <f t="shared" si="9"/>
        <v/>
      </c>
      <c r="O93" s="14" t="str" cm="1">
        <f t="array" ref="O93">IF($F93="","",_xlfn.SWITCH($L93,"Equal allocation",ROUND($M93/12,2),"Weighted Allocation",$M93*_xll.BC.TURNOVER(Connection,$F93,,,O$2,O$3,IF(ApplyDimOnActuals="Yes",_xlfn.HSTACK(DimArray,DimValuesArray),""))*$A93/IF($H93=0,12,$H93),"Manual Allocation",AA93))</f>
        <v/>
      </c>
      <c r="P93" s="14" t="str" cm="1">
        <f t="array" ref="P93">IF($F93="","",_xlfn.SWITCH($L93,"Equal allocation",ROUND($M93/12,2),"Weighted Allocation",$M93*_xll.BC.TURNOVER(Connection,$F93,,,P$2,P$3,IF(ApplyDimOnActuals="Yes",_xlfn.HSTACK(DimArray,DimValuesArray),""))*$A93/IF($H93=0,12,$H93),"Manual Allocation",AB93))</f>
        <v/>
      </c>
      <c r="Q93" s="14" t="str" cm="1">
        <f t="array" ref="Q93">IF($F93="","",_xlfn.SWITCH($L93,"Equal allocation",ROUND($M93/12,2),"Weighted Allocation",$M93*_xll.BC.TURNOVER(Connection,$F93,,,Q$2,Q$3,IF(ApplyDimOnActuals="Yes",_xlfn.HSTACK(DimArray,DimValuesArray),""))*$A93/IF($H93=0,12,$H93),"Manual Allocation",AC93))</f>
        <v/>
      </c>
      <c r="R93" s="14" t="str" cm="1">
        <f t="array" ref="R93">IF($F93="","",_xlfn.SWITCH($L93,"Equal allocation",ROUND($M93/12,2),"Weighted Allocation",$M93*_xll.BC.TURNOVER(Connection,$F93,,,R$2,R$3,IF(ApplyDimOnActuals="Yes",_xlfn.HSTACK(DimArray,DimValuesArray),""))*$A93/IF($H93=0,12,$H93),"Manual Allocation",AD93))</f>
        <v/>
      </c>
      <c r="S93" s="14" t="str" cm="1">
        <f t="array" ref="S93">IF($F93="","",_xlfn.SWITCH($L93,"Equal allocation",ROUND($M93/12,2),"Weighted Allocation",$M93*_xll.BC.TURNOVER(Connection,$F93,,,S$2,S$3,IF(ApplyDimOnActuals="Yes",_xlfn.HSTACK(DimArray,DimValuesArray),""))*$A93/IF($H93=0,12,$H93),"Manual Allocation",AE93))</f>
        <v/>
      </c>
      <c r="T93" s="14" t="str" cm="1">
        <f t="array" ref="T93">IF($F93="","",_xlfn.SWITCH($L93,"Equal allocation",ROUND($M93/12,2),"Weighted Allocation",$M93*_xll.BC.TURNOVER(Connection,$F93,,,T$2,T$3,IF(ApplyDimOnActuals="Yes",_xlfn.HSTACK(DimArray,DimValuesArray),""))*$A93/IF($H93=0,12,$H93),"Manual Allocation",AF93))</f>
        <v/>
      </c>
      <c r="U93" s="14" t="str" cm="1">
        <f t="array" ref="U93">IF($F93="","",_xlfn.SWITCH($L93,"Equal allocation",ROUND($M93/12,2),"Weighted Allocation",$M93*_xll.BC.TURNOVER(Connection,$F93,,,U$2,U$3,IF(ApplyDimOnActuals="Yes",_xlfn.HSTACK(DimArray,DimValuesArray),""))*$A93/IF($H93=0,12,$H93),"Manual Allocation",AG93))</f>
        <v/>
      </c>
      <c r="V93" s="14" t="str" cm="1">
        <f t="array" ref="V93">IF($F93="","",_xlfn.SWITCH($L93,"Equal allocation",ROUND($M93/12,2),"Weighted Allocation",$M93*_xll.BC.TURNOVER(Connection,$F93,,,V$2,V$3,IF(ApplyDimOnActuals="Yes",_xlfn.HSTACK(DimArray,DimValuesArray),""))*$A93/IF($H93=0,12,$H93),"Manual Allocation",AH93))</f>
        <v/>
      </c>
      <c r="W93" s="14" t="str" cm="1">
        <f t="array" ref="W93">IF($F93="","",_xlfn.SWITCH($L93,"Equal allocation",ROUND($M93/12,2),"Weighted Allocation",$M93*_xll.BC.TURNOVER(Connection,$F93,,,W$2,W$3,IF(ApplyDimOnActuals="Yes",_xlfn.HSTACK(DimArray,DimValuesArray),""))*$A93/IF($H93=0,12,$H93),"Manual Allocation",AI93))</f>
        <v/>
      </c>
      <c r="X93" s="14" t="str" cm="1">
        <f t="array" ref="X93">IF($F93="","",_xlfn.SWITCH($L93,"Equal allocation",ROUND($M93/12,2),"Weighted Allocation",$M93*_xll.BC.TURNOVER(Connection,$F93,,,X$2,X$3,IF(ApplyDimOnActuals="Yes",_xlfn.HSTACK(DimArray,DimValuesArray),""))*$A93/IF($H93=0,12,$H93),"Manual Allocation",AJ93))</f>
        <v/>
      </c>
      <c r="Y93" s="14" t="str" cm="1">
        <f t="array" ref="Y93">IF($F93="","",_xlfn.SWITCH($L93,"Equal allocation",ROUND($M93/12,2),"Weighted Allocation",$M93*_xll.BC.TURNOVER(Connection,$F93,,,Y$2,Y$3,IF(ApplyDimOnActuals="Yes",_xlfn.HSTACK(DimArray,DimValuesArray),""))*$A93/IF($H93=0,12,$H93),"Manual Allocation",AK93))</f>
        <v/>
      </c>
      <c r="Z93" s="14" t="str" cm="1">
        <f t="array" ref="Z93">IF($F93="","",_xlfn.SWITCH($L93,"Equal allocation",ROUND($M93/12,2),"Weighted Allocation",$M93*_xll.BC.TURNOVER(Connection,$F93,,,Z$2,Z$3,IF(ApplyDimOnActuals="Yes",_xlfn.HSTACK(DimArray,DimValuesArray),""))*$A93/IF($H93=0,12,$H93),"Manual Allocation",AL93))</f>
        <v/>
      </c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</row>
    <row r="94" spans="1:38" s="6" customFormat="1" x14ac:dyDescent="0.45">
      <c r="A94" s="40"/>
      <c r="B94" s="40"/>
      <c r="C94" s="40"/>
      <c r="D94" s="40"/>
      <c r="E94" s="18"/>
      <c r="F94" s="13"/>
      <c r="G94" s="13"/>
      <c r="H94" s="14"/>
      <c r="I94" s="35"/>
      <c r="J94" s="15" t="str" cm="1">
        <f t="array" ref="J94">IF($F94="","",_xll.BC.WRITEBACKBUDGET(Connection,$G$8,$G$9,$A$8:$A$11,$L$1,$F94,$O94:$Z94,$O$1:$Z$1,$K94,_xlfn.HSTACK(DimArray,DimValuesArray)))</f>
        <v/>
      </c>
      <c r="K94" s="15"/>
      <c r="L94" s="15" t="str">
        <f t="shared" si="10"/>
        <v/>
      </c>
      <c r="M94" s="14" t="str">
        <f t="shared" si="11"/>
        <v/>
      </c>
      <c r="N94" s="14" t="str">
        <f t="shared" si="9"/>
        <v/>
      </c>
      <c r="O94" s="14" t="str" cm="1">
        <f t="array" ref="O94">IF($F94="","",_xlfn.SWITCH($L94,"Equal allocation",ROUND($M94/12,2),"Weighted Allocation",$M94*_xll.BC.TURNOVER(Connection,$F94,,,O$2,O$3,IF(ApplyDimOnActuals="Yes",_xlfn.HSTACK(DimArray,DimValuesArray),""))*$A94/IF($H94=0,12,$H94),"Manual Allocation",AA94))</f>
        <v/>
      </c>
      <c r="P94" s="14" t="str" cm="1">
        <f t="array" ref="P94">IF($F94="","",_xlfn.SWITCH($L94,"Equal allocation",ROUND($M94/12,2),"Weighted Allocation",$M94*_xll.BC.TURNOVER(Connection,$F94,,,P$2,P$3,IF(ApplyDimOnActuals="Yes",_xlfn.HSTACK(DimArray,DimValuesArray),""))*$A94/IF($H94=0,12,$H94),"Manual Allocation",AB94))</f>
        <v/>
      </c>
      <c r="Q94" s="14" t="str" cm="1">
        <f t="array" ref="Q94">IF($F94="","",_xlfn.SWITCH($L94,"Equal allocation",ROUND($M94/12,2),"Weighted Allocation",$M94*_xll.BC.TURNOVER(Connection,$F94,,,Q$2,Q$3,IF(ApplyDimOnActuals="Yes",_xlfn.HSTACK(DimArray,DimValuesArray),""))*$A94/IF($H94=0,12,$H94),"Manual Allocation",AC94))</f>
        <v/>
      </c>
      <c r="R94" s="14" t="str" cm="1">
        <f t="array" ref="R94">IF($F94="","",_xlfn.SWITCH($L94,"Equal allocation",ROUND($M94/12,2),"Weighted Allocation",$M94*_xll.BC.TURNOVER(Connection,$F94,,,R$2,R$3,IF(ApplyDimOnActuals="Yes",_xlfn.HSTACK(DimArray,DimValuesArray),""))*$A94/IF($H94=0,12,$H94),"Manual Allocation",AD94))</f>
        <v/>
      </c>
      <c r="S94" s="14" t="str" cm="1">
        <f t="array" ref="S94">IF($F94="","",_xlfn.SWITCH($L94,"Equal allocation",ROUND($M94/12,2),"Weighted Allocation",$M94*_xll.BC.TURNOVER(Connection,$F94,,,S$2,S$3,IF(ApplyDimOnActuals="Yes",_xlfn.HSTACK(DimArray,DimValuesArray),""))*$A94/IF($H94=0,12,$H94),"Manual Allocation",AE94))</f>
        <v/>
      </c>
      <c r="T94" s="14" t="str" cm="1">
        <f t="array" ref="T94">IF($F94="","",_xlfn.SWITCH($L94,"Equal allocation",ROUND($M94/12,2),"Weighted Allocation",$M94*_xll.BC.TURNOVER(Connection,$F94,,,T$2,T$3,IF(ApplyDimOnActuals="Yes",_xlfn.HSTACK(DimArray,DimValuesArray),""))*$A94/IF($H94=0,12,$H94),"Manual Allocation",AF94))</f>
        <v/>
      </c>
      <c r="U94" s="14" t="str" cm="1">
        <f t="array" ref="U94">IF($F94="","",_xlfn.SWITCH($L94,"Equal allocation",ROUND($M94/12,2),"Weighted Allocation",$M94*_xll.BC.TURNOVER(Connection,$F94,,,U$2,U$3,IF(ApplyDimOnActuals="Yes",_xlfn.HSTACK(DimArray,DimValuesArray),""))*$A94/IF($H94=0,12,$H94),"Manual Allocation",AG94))</f>
        <v/>
      </c>
      <c r="V94" s="14" t="str" cm="1">
        <f t="array" ref="V94">IF($F94="","",_xlfn.SWITCH($L94,"Equal allocation",ROUND($M94/12,2),"Weighted Allocation",$M94*_xll.BC.TURNOVER(Connection,$F94,,,V$2,V$3,IF(ApplyDimOnActuals="Yes",_xlfn.HSTACK(DimArray,DimValuesArray),""))*$A94/IF($H94=0,12,$H94),"Manual Allocation",AH94))</f>
        <v/>
      </c>
      <c r="W94" s="14" t="str" cm="1">
        <f t="array" ref="W94">IF($F94="","",_xlfn.SWITCH($L94,"Equal allocation",ROUND($M94/12,2),"Weighted Allocation",$M94*_xll.BC.TURNOVER(Connection,$F94,,,W$2,W$3,IF(ApplyDimOnActuals="Yes",_xlfn.HSTACK(DimArray,DimValuesArray),""))*$A94/IF($H94=0,12,$H94),"Manual Allocation",AI94))</f>
        <v/>
      </c>
      <c r="X94" s="14" t="str" cm="1">
        <f t="array" ref="X94">IF($F94="","",_xlfn.SWITCH($L94,"Equal allocation",ROUND($M94/12,2),"Weighted Allocation",$M94*_xll.BC.TURNOVER(Connection,$F94,,,X$2,X$3,IF(ApplyDimOnActuals="Yes",_xlfn.HSTACK(DimArray,DimValuesArray),""))*$A94/IF($H94=0,12,$H94),"Manual Allocation",AJ94))</f>
        <v/>
      </c>
      <c r="Y94" s="14" t="str" cm="1">
        <f t="array" ref="Y94">IF($F94="","",_xlfn.SWITCH($L94,"Equal allocation",ROUND($M94/12,2),"Weighted Allocation",$M94*_xll.BC.TURNOVER(Connection,$F94,,,Y$2,Y$3,IF(ApplyDimOnActuals="Yes",_xlfn.HSTACK(DimArray,DimValuesArray),""))*$A94/IF($H94=0,12,$H94),"Manual Allocation",AK94))</f>
        <v/>
      </c>
      <c r="Z94" s="14" t="str" cm="1">
        <f t="array" ref="Z94">IF($F94="","",_xlfn.SWITCH($L94,"Equal allocation",ROUND($M94/12,2),"Weighted Allocation",$M94*_xll.BC.TURNOVER(Connection,$F94,,,Z$2,Z$3,IF(ApplyDimOnActuals="Yes",_xlfn.HSTACK(DimArray,DimValuesArray),""))*$A94/IF($H94=0,12,$H94),"Manual Allocation",AL94))</f>
        <v/>
      </c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</row>
    <row r="95" spans="1:38" s="6" customFormat="1" x14ac:dyDescent="0.45">
      <c r="A95" s="40"/>
      <c r="B95" s="40"/>
      <c r="C95" s="40"/>
      <c r="D95" s="40"/>
      <c r="E95" s="18"/>
      <c r="F95" s="13"/>
      <c r="G95" s="13"/>
      <c r="H95" s="14"/>
      <c r="I95" s="35"/>
      <c r="J95" s="15" t="str" cm="1">
        <f t="array" ref="J95">IF($F95="","",_xll.BC.WRITEBACKBUDGET(Connection,$G$8,$G$9,$A$8:$A$11,$L$1,$F95,$O95:$Z95,$O$1:$Z$1,$K95,_xlfn.HSTACK(DimArray,DimValuesArray)))</f>
        <v/>
      </c>
      <c r="K95" s="15"/>
      <c r="L95" s="15" t="str">
        <f t="shared" si="10"/>
        <v/>
      </c>
      <c r="M95" s="14" t="str">
        <f t="shared" si="11"/>
        <v/>
      </c>
      <c r="N95" s="14" t="str">
        <f t="shared" si="9"/>
        <v/>
      </c>
      <c r="O95" s="14" t="str" cm="1">
        <f t="array" ref="O95">IF($F95="","",_xlfn.SWITCH($L95,"Equal allocation",ROUND($M95/12,2),"Weighted Allocation",$M95*_xll.BC.TURNOVER(Connection,$F95,,,O$2,O$3,IF(ApplyDimOnActuals="Yes",_xlfn.HSTACK(DimArray,DimValuesArray),""))*$A95/IF($H95=0,12,$H95),"Manual Allocation",AA95))</f>
        <v/>
      </c>
      <c r="P95" s="14" t="str" cm="1">
        <f t="array" ref="P95">IF($F95="","",_xlfn.SWITCH($L95,"Equal allocation",ROUND($M95/12,2),"Weighted Allocation",$M95*_xll.BC.TURNOVER(Connection,$F95,,,P$2,P$3,IF(ApplyDimOnActuals="Yes",_xlfn.HSTACK(DimArray,DimValuesArray),""))*$A95/IF($H95=0,12,$H95),"Manual Allocation",AB95))</f>
        <v/>
      </c>
      <c r="Q95" s="14" t="str" cm="1">
        <f t="array" ref="Q95">IF($F95="","",_xlfn.SWITCH($L95,"Equal allocation",ROUND($M95/12,2),"Weighted Allocation",$M95*_xll.BC.TURNOVER(Connection,$F95,,,Q$2,Q$3,IF(ApplyDimOnActuals="Yes",_xlfn.HSTACK(DimArray,DimValuesArray),""))*$A95/IF($H95=0,12,$H95),"Manual Allocation",AC95))</f>
        <v/>
      </c>
      <c r="R95" s="14" t="str" cm="1">
        <f t="array" ref="R95">IF($F95="","",_xlfn.SWITCH($L95,"Equal allocation",ROUND($M95/12,2),"Weighted Allocation",$M95*_xll.BC.TURNOVER(Connection,$F95,,,R$2,R$3,IF(ApplyDimOnActuals="Yes",_xlfn.HSTACK(DimArray,DimValuesArray),""))*$A95/IF($H95=0,12,$H95),"Manual Allocation",AD95))</f>
        <v/>
      </c>
      <c r="S95" s="14" t="str" cm="1">
        <f t="array" ref="S95">IF($F95="","",_xlfn.SWITCH($L95,"Equal allocation",ROUND($M95/12,2),"Weighted Allocation",$M95*_xll.BC.TURNOVER(Connection,$F95,,,S$2,S$3,IF(ApplyDimOnActuals="Yes",_xlfn.HSTACK(DimArray,DimValuesArray),""))*$A95/IF($H95=0,12,$H95),"Manual Allocation",AE95))</f>
        <v/>
      </c>
      <c r="T95" s="14" t="str" cm="1">
        <f t="array" ref="T95">IF($F95="","",_xlfn.SWITCH($L95,"Equal allocation",ROUND($M95/12,2),"Weighted Allocation",$M95*_xll.BC.TURNOVER(Connection,$F95,,,T$2,T$3,IF(ApplyDimOnActuals="Yes",_xlfn.HSTACK(DimArray,DimValuesArray),""))*$A95/IF($H95=0,12,$H95),"Manual Allocation",AF95))</f>
        <v/>
      </c>
      <c r="U95" s="14" t="str" cm="1">
        <f t="array" ref="U95">IF($F95="","",_xlfn.SWITCH($L95,"Equal allocation",ROUND($M95/12,2),"Weighted Allocation",$M95*_xll.BC.TURNOVER(Connection,$F95,,,U$2,U$3,IF(ApplyDimOnActuals="Yes",_xlfn.HSTACK(DimArray,DimValuesArray),""))*$A95/IF($H95=0,12,$H95),"Manual Allocation",AG95))</f>
        <v/>
      </c>
      <c r="V95" s="14" t="str" cm="1">
        <f t="array" ref="V95">IF($F95="","",_xlfn.SWITCH($L95,"Equal allocation",ROUND($M95/12,2),"Weighted Allocation",$M95*_xll.BC.TURNOVER(Connection,$F95,,,V$2,V$3,IF(ApplyDimOnActuals="Yes",_xlfn.HSTACK(DimArray,DimValuesArray),""))*$A95/IF($H95=0,12,$H95),"Manual Allocation",AH95))</f>
        <v/>
      </c>
      <c r="W95" s="14" t="str" cm="1">
        <f t="array" ref="W95">IF($F95="","",_xlfn.SWITCH($L95,"Equal allocation",ROUND($M95/12,2),"Weighted Allocation",$M95*_xll.BC.TURNOVER(Connection,$F95,,,W$2,W$3,IF(ApplyDimOnActuals="Yes",_xlfn.HSTACK(DimArray,DimValuesArray),""))*$A95/IF($H95=0,12,$H95),"Manual Allocation",AI95))</f>
        <v/>
      </c>
      <c r="X95" s="14" t="str" cm="1">
        <f t="array" ref="X95">IF($F95="","",_xlfn.SWITCH($L95,"Equal allocation",ROUND($M95/12,2),"Weighted Allocation",$M95*_xll.BC.TURNOVER(Connection,$F95,,,X$2,X$3,IF(ApplyDimOnActuals="Yes",_xlfn.HSTACK(DimArray,DimValuesArray),""))*$A95/IF($H95=0,12,$H95),"Manual Allocation",AJ95))</f>
        <v/>
      </c>
      <c r="Y95" s="14" t="str" cm="1">
        <f t="array" ref="Y95">IF($F95="","",_xlfn.SWITCH($L95,"Equal allocation",ROUND($M95/12,2),"Weighted Allocation",$M95*_xll.BC.TURNOVER(Connection,$F95,,,Y$2,Y$3,IF(ApplyDimOnActuals="Yes",_xlfn.HSTACK(DimArray,DimValuesArray),""))*$A95/IF($H95=0,12,$H95),"Manual Allocation",AK95))</f>
        <v/>
      </c>
      <c r="Z95" s="14" t="str" cm="1">
        <f t="array" ref="Z95">IF($F95="","",_xlfn.SWITCH($L95,"Equal allocation",ROUND($M95/12,2),"Weighted Allocation",$M95*_xll.BC.TURNOVER(Connection,$F95,,,Z$2,Z$3,IF(ApplyDimOnActuals="Yes",_xlfn.HSTACK(DimArray,DimValuesArray),""))*$A95/IF($H95=0,12,$H95),"Manual Allocation",AL95))</f>
        <v/>
      </c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</row>
    <row r="96" spans="1:38" x14ac:dyDescent="0.45">
      <c r="H96" s="14"/>
      <c r="I96" s="35"/>
      <c r="J96" s="15" t="str" cm="1">
        <f t="array" ref="J96">IF($F96="","",_xll.BC.WRITEBACKBUDGET(Connection,$G$8,$G$9,$A$8:$A$11,$L$1,$F96,$O96:$Z96,$O$1:$Z$1,$K96,_xlfn.HSTACK(DimArray,DimValuesArray)))</f>
        <v/>
      </c>
      <c r="K96" s="15"/>
      <c r="L96" s="15" t="str">
        <f t="shared" si="10"/>
        <v/>
      </c>
      <c r="M96" s="14" t="str">
        <f t="shared" si="11"/>
        <v/>
      </c>
      <c r="N96" s="14" t="str">
        <f t="shared" si="9"/>
        <v/>
      </c>
      <c r="O96" s="14" t="str" cm="1">
        <f t="array" ref="O96">IF($F96="","",_xlfn.SWITCH($L96,"Equal allocation",ROUND($M96/12,2),"Weighted Allocation",$M96*_xll.BC.TURNOVER(Connection,$F96,,,O$2,O$3,IF(ApplyDimOnActuals="Yes",_xlfn.HSTACK(DimArray,DimValuesArray),""))*$A96/IF($H96=0,12,$H96),"Manual Allocation",AA96))</f>
        <v/>
      </c>
      <c r="P96" s="14" t="str" cm="1">
        <f t="array" ref="P96">IF($F96="","",_xlfn.SWITCH($L96,"Equal allocation",ROUND($M96/12,2),"Weighted Allocation",$M96*_xll.BC.TURNOVER(Connection,$F96,,,P$2,P$3,IF(ApplyDimOnActuals="Yes",_xlfn.HSTACK(DimArray,DimValuesArray),""))*$A96/IF($H96=0,12,$H96),"Manual Allocation",AB96))</f>
        <v/>
      </c>
      <c r="Q96" s="14" t="str" cm="1">
        <f t="array" ref="Q96">IF($F96="","",_xlfn.SWITCH($L96,"Equal allocation",ROUND($M96/12,2),"Weighted Allocation",$M96*_xll.BC.TURNOVER(Connection,$F96,,,Q$2,Q$3,IF(ApplyDimOnActuals="Yes",_xlfn.HSTACK(DimArray,DimValuesArray),""))*$A96/IF($H96=0,12,$H96),"Manual Allocation",AC96))</f>
        <v/>
      </c>
      <c r="R96" s="14" t="str" cm="1">
        <f t="array" ref="R96">IF($F96="","",_xlfn.SWITCH($L96,"Equal allocation",ROUND($M96/12,2),"Weighted Allocation",$M96*_xll.BC.TURNOVER(Connection,$F96,,,R$2,R$3,IF(ApplyDimOnActuals="Yes",_xlfn.HSTACK(DimArray,DimValuesArray),""))*$A96/IF($H96=0,12,$H96),"Manual Allocation",AD96))</f>
        <v/>
      </c>
      <c r="S96" s="14" t="str" cm="1">
        <f t="array" ref="S96">IF($F96="","",_xlfn.SWITCH($L96,"Equal allocation",ROUND($M96/12,2),"Weighted Allocation",$M96*_xll.BC.TURNOVER(Connection,$F96,,,S$2,S$3,IF(ApplyDimOnActuals="Yes",_xlfn.HSTACK(DimArray,DimValuesArray),""))*$A96/IF($H96=0,12,$H96),"Manual Allocation",AE96))</f>
        <v/>
      </c>
      <c r="T96" s="14" t="str" cm="1">
        <f t="array" ref="T96">IF($F96="","",_xlfn.SWITCH($L96,"Equal allocation",ROUND($M96/12,2),"Weighted Allocation",$M96*_xll.BC.TURNOVER(Connection,$F96,,,T$2,T$3,IF(ApplyDimOnActuals="Yes",_xlfn.HSTACK(DimArray,DimValuesArray),""))*$A96/IF($H96=0,12,$H96),"Manual Allocation",AF96))</f>
        <v/>
      </c>
      <c r="U96" s="14" t="str" cm="1">
        <f t="array" ref="U96">IF($F96="","",_xlfn.SWITCH($L96,"Equal allocation",ROUND($M96/12,2),"Weighted Allocation",$M96*_xll.BC.TURNOVER(Connection,$F96,,,U$2,U$3,IF(ApplyDimOnActuals="Yes",_xlfn.HSTACK(DimArray,DimValuesArray),""))*$A96/IF($H96=0,12,$H96),"Manual Allocation",AG96))</f>
        <v/>
      </c>
      <c r="V96" s="14" t="str" cm="1">
        <f t="array" ref="V96">IF($F96="","",_xlfn.SWITCH($L96,"Equal allocation",ROUND($M96/12,2),"Weighted Allocation",$M96*_xll.BC.TURNOVER(Connection,$F96,,,V$2,V$3,IF(ApplyDimOnActuals="Yes",_xlfn.HSTACK(DimArray,DimValuesArray),""))*$A96/IF($H96=0,12,$H96),"Manual Allocation",AH96))</f>
        <v/>
      </c>
      <c r="W96" s="14" t="str" cm="1">
        <f t="array" ref="W96">IF($F96="","",_xlfn.SWITCH($L96,"Equal allocation",ROUND($M96/12,2),"Weighted Allocation",$M96*_xll.BC.TURNOVER(Connection,$F96,,,W$2,W$3,IF(ApplyDimOnActuals="Yes",_xlfn.HSTACK(DimArray,DimValuesArray),""))*$A96/IF($H96=0,12,$H96),"Manual Allocation",AI96))</f>
        <v/>
      </c>
      <c r="X96" s="14" t="str" cm="1">
        <f t="array" ref="X96">IF($F96="","",_xlfn.SWITCH($L96,"Equal allocation",ROUND($M96/12,2),"Weighted Allocation",$M96*_xll.BC.TURNOVER(Connection,$F96,,,X$2,X$3,IF(ApplyDimOnActuals="Yes",_xlfn.HSTACK(DimArray,DimValuesArray),""))*$A96/IF($H96=0,12,$H96),"Manual Allocation",AJ96))</f>
        <v/>
      </c>
      <c r="Y96" s="14" t="str" cm="1">
        <f t="array" ref="Y96">IF($F96="","",_xlfn.SWITCH($L96,"Equal allocation",ROUND($M96/12,2),"Weighted Allocation",$M96*_xll.BC.TURNOVER(Connection,$F96,,,Y$2,Y$3,IF(ApplyDimOnActuals="Yes",_xlfn.HSTACK(DimArray,DimValuesArray),""))*$A96/IF($H96=0,12,$H96),"Manual Allocation",AK96))</f>
        <v/>
      </c>
      <c r="Z96" s="14" t="str" cm="1">
        <f t="array" ref="Z96">IF($F96="","",_xlfn.SWITCH($L96,"Equal allocation",ROUND($M96/12,2),"Weighted Allocation",$M96*_xll.BC.TURNOVER(Connection,$F96,,,Z$2,Z$3,IF(ApplyDimOnActuals="Yes",_xlfn.HSTACK(DimArray,DimValuesArray),""))*$A96/IF($H96=0,12,$H96),"Manual Allocation",AL96))</f>
        <v/>
      </c>
      <c r="AB96" s="2"/>
      <c r="AC96" s="2"/>
    </row>
    <row r="97" spans="8:29" x14ac:dyDescent="0.45">
      <c r="H97" s="14"/>
      <c r="I97" s="35"/>
      <c r="J97" s="15" t="str" cm="1">
        <f t="array" ref="J97">IF($F97="","",_xll.BC.WRITEBACKBUDGET(Connection,$G$8,$G$9,$A$8:$A$11,$L$1,$F97,$O97:$Z97,$O$1:$Z$1,$K97,_xlfn.HSTACK(DimArray,DimValuesArray)))</f>
        <v/>
      </c>
      <c r="K97" s="15"/>
      <c r="L97" s="15" t="str">
        <f t="shared" si="10"/>
        <v/>
      </c>
      <c r="M97" s="14" t="str">
        <f t="shared" si="11"/>
        <v/>
      </c>
      <c r="N97" s="14" t="str">
        <f t="shared" si="9"/>
        <v/>
      </c>
      <c r="O97" s="14" t="str" cm="1">
        <f t="array" ref="O97">IF($F97="","",_xlfn.SWITCH($L97,"Equal allocation",ROUND($M97/12,2),"Weighted Allocation",$M97*_xll.BC.TURNOVER(Connection,$F97,,,O$2,O$3,IF(ApplyDimOnActuals="Yes",_xlfn.HSTACK(DimArray,DimValuesArray),""))*$A97/IF($H97=0,12,$H97),"Manual Allocation",AA97))</f>
        <v/>
      </c>
      <c r="P97" s="14" t="str" cm="1">
        <f t="array" ref="P97">IF($F97="","",_xlfn.SWITCH($L97,"Equal allocation",ROUND($M97/12,2),"Weighted Allocation",$M97*_xll.BC.TURNOVER(Connection,$F97,,,P$2,P$3,IF(ApplyDimOnActuals="Yes",_xlfn.HSTACK(DimArray,DimValuesArray),""))*$A97/IF($H97=0,12,$H97),"Manual Allocation",AB97))</f>
        <v/>
      </c>
      <c r="Q97" s="14" t="str" cm="1">
        <f t="array" ref="Q97">IF($F97="","",_xlfn.SWITCH($L97,"Equal allocation",ROUND($M97/12,2),"Weighted Allocation",$M97*_xll.BC.TURNOVER(Connection,$F97,,,Q$2,Q$3,IF(ApplyDimOnActuals="Yes",_xlfn.HSTACK(DimArray,DimValuesArray),""))*$A97/IF($H97=0,12,$H97),"Manual Allocation",AC97))</f>
        <v/>
      </c>
      <c r="R97" s="14" t="str" cm="1">
        <f t="array" ref="R97">IF($F97="","",_xlfn.SWITCH($L97,"Equal allocation",ROUND($M97/12,2),"Weighted Allocation",$M97*_xll.BC.TURNOVER(Connection,$F97,,,R$2,R$3,IF(ApplyDimOnActuals="Yes",_xlfn.HSTACK(DimArray,DimValuesArray),""))*$A97/IF($H97=0,12,$H97),"Manual Allocation",AD97))</f>
        <v/>
      </c>
      <c r="S97" s="14" t="str" cm="1">
        <f t="array" ref="S97">IF($F97="","",_xlfn.SWITCH($L97,"Equal allocation",ROUND($M97/12,2),"Weighted Allocation",$M97*_xll.BC.TURNOVER(Connection,$F97,,,S$2,S$3,IF(ApplyDimOnActuals="Yes",_xlfn.HSTACK(DimArray,DimValuesArray),""))*$A97/IF($H97=0,12,$H97),"Manual Allocation",AE97))</f>
        <v/>
      </c>
      <c r="T97" s="14" t="str" cm="1">
        <f t="array" ref="T97">IF($F97="","",_xlfn.SWITCH($L97,"Equal allocation",ROUND($M97/12,2),"Weighted Allocation",$M97*_xll.BC.TURNOVER(Connection,$F97,,,T$2,T$3,IF(ApplyDimOnActuals="Yes",_xlfn.HSTACK(DimArray,DimValuesArray),""))*$A97/IF($H97=0,12,$H97),"Manual Allocation",AF97))</f>
        <v/>
      </c>
      <c r="U97" s="14" t="str" cm="1">
        <f t="array" ref="U97">IF($F97="","",_xlfn.SWITCH($L97,"Equal allocation",ROUND($M97/12,2),"Weighted Allocation",$M97*_xll.BC.TURNOVER(Connection,$F97,,,U$2,U$3,IF(ApplyDimOnActuals="Yes",_xlfn.HSTACK(DimArray,DimValuesArray),""))*$A97/IF($H97=0,12,$H97),"Manual Allocation",AG97))</f>
        <v/>
      </c>
      <c r="V97" s="14" t="str" cm="1">
        <f t="array" ref="V97">IF($F97="","",_xlfn.SWITCH($L97,"Equal allocation",ROUND($M97/12,2),"Weighted Allocation",$M97*_xll.BC.TURNOVER(Connection,$F97,,,V$2,V$3,IF(ApplyDimOnActuals="Yes",_xlfn.HSTACK(DimArray,DimValuesArray),""))*$A97/IF($H97=0,12,$H97),"Manual Allocation",AH97))</f>
        <v/>
      </c>
      <c r="W97" s="14" t="str" cm="1">
        <f t="array" ref="W97">IF($F97="","",_xlfn.SWITCH($L97,"Equal allocation",ROUND($M97/12,2),"Weighted Allocation",$M97*_xll.BC.TURNOVER(Connection,$F97,,,W$2,W$3,IF(ApplyDimOnActuals="Yes",_xlfn.HSTACK(DimArray,DimValuesArray),""))*$A97/IF($H97=0,12,$H97),"Manual Allocation",AI97))</f>
        <v/>
      </c>
      <c r="X97" s="14" t="str" cm="1">
        <f t="array" ref="X97">IF($F97="","",_xlfn.SWITCH($L97,"Equal allocation",ROUND($M97/12,2),"Weighted Allocation",$M97*_xll.BC.TURNOVER(Connection,$F97,,,X$2,X$3,IF(ApplyDimOnActuals="Yes",_xlfn.HSTACK(DimArray,DimValuesArray),""))*$A97/IF($H97=0,12,$H97),"Manual Allocation",AJ97))</f>
        <v/>
      </c>
      <c r="Y97" s="14" t="str" cm="1">
        <f t="array" ref="Y97">IF($F97="","",_xlfn.SWITCH($L97,"Equal allocation",ROUND($M97/12,2),"Weighted Allocation",$M97*_xll.BC.TURNOVER(Connection,$F97,,,Y$2,Y$3,IF(ApplyDimOnActuals="Yes",_xlfn.HSTACK(DimArray,DimValuesArray),""))*$A97/IF($H97=0,12,$H97),"Manual Allocation",AK97))</f>
        <v/>
      </c>
      <c r="Z97" s="14" t="str" cm="1">
        <f t="array" ref="Z97">IF($F97="","",_xlfn.SWITCH($L97,"Equal allocation",ROUND($M97/12,2),"Weighted Allocation",$M97*_xll.BC.TURNOVER(Connection,$F97,,,Z$2,Z$3,IF(ApplyDimOnActuals="Yes",_xlfn.HSTACK(DimArray,DimValuesArray),""))*$A97/IF($H97=0,12,$H97),"Manual Allocation",AL97))</f>
        <v/>
      </c>
      <c r="AB97" s="2"/>
      <c r="AC97" s="2"/>
    </row>
    <row r="98" spans="8:29" x14ac:dyDescent="0.45">
      <c r="H98" s="14"/>
      <c r="I98" s="35"/>
      <c r="J98" s="15" t="str" cm="1">
        <f t="array" ref="J98">IF($F98="","",_xll.BC.WRITEBACKBUDGET(Connection,$G$8,$G$9,$A$8:$A$11,$L$1,$F98,$O98:$Z98,$O$1:$Z$1,$K98,_xlfn.HSTACK(DimArray,DimValuesArray)))</f>
        <v/>
      </c>
      <c r="K98" s="15"/>
      <c r="L98" s="15" t="str">
        <f t="shared" si="10"/>
        <v/>
      </c>
      <c r="M98" s="14" t="str">
        <f t="shared" si="11"/>
        <v/>
      </c>
      <c r="N98" s="14" t="str">
        <f t="shared" si="9"/>
        <v/>
      </c>
      <c r="O98" s="14" t="str" cm="1">
        <f t="array" ref="O98">IF($F98="","",_xlfn.SWITCH($L98,"Equal allocation",ROUND($M98/12,2),"Weighted Allocation",$M98*_xll.BC.TURNOVER(Connection,$F98,,,O$2,O$3,IF(ApplyDimOnActuals="Yes",_xlfn.HSTACK(DimArray,DimValuesArray),""))*$A98/IF($H98=0,12,$H98),"Manual Allocation",AA98))</f>
        <v/>
      </c>
      <c r="P98" s="14" t="str" cm="1">
        <f t="array" ref="P98">IF($F98="","",_xlfn.SWITCH($L98,"Equal allocation",ROUND($M98/12,2),"Weighted Allocation",$M98*_xll.BC.TURNOVER(Connection,$F98,,,P$2,P$3,IF(ApplyDimOnActuals="Yes",_xlfn.HSTACK(DimArray,DimValuesArray),""))*$A98/IF($H98=0,12,$H98),"Manual Allocation",AB98))</f>
        <v/>
      </c>
      <c r="Q98" s="14" t="str" cm="1">
        <f t="array" ref="Q98">IF($F98="","",_xlfn.SWITCH($L98,"Equal allocation",ROUND($M98/12,2),"Weighted Allocation",$M98*_xll.BC.TURNOVER(Connection,$F98,,,Q$2,Q$3,IF(ApplyDimOnActuals="Yes",_xlfn.HSTACK(DimArray,DimValuesArray),""))*$A98/IF($H98=0,12,$H98),"Manual Allocation",AC98))</f>
        <v/>
      </c>
      <c r="R98" s="14" t="str" cm="1">
        <f t="array" ref="R98">IF($F98="","",_xlfn.SWITCH($L98,"Equal allocation",ROUND($M98/12,2),"Weighted Allocation",$M98*_xll.BC.TURNOVER(Connection,$F98,,,R$2,R$3,IF(ApplyDimOnActuals="Yes",_xlfn.HSTACK(DimArray,DimValuesArray),""))*$A98/IF($H98=0,12,$H98),"Manual Allocation",AD98))</f>
        <v/>
      </c>
      <c r="S98" s="14" t="str" cm="1">
        <f t="array" ref="S98">IF($F98="","",_xlfn.SWITCH($L98,"Equal allocation",ROUND($M98/12,2),"Weighted Allocation",$M98*_xll.BC.TURNOVER(Connection,$F98,,,S$2,S$3,IF(ApplyDimOnActuals="Yes",_xlfn.HSTACK(DimArray,DimValuesArray),""))*$A98/IF($H98=0,12,$H98),"Manual Allocation",AE98))</f>
        <v/>
      </c>
      <c r="T98" s="14" t="str" cm="1">
        <f t="array" ref="T98">IF($F98="","",_xlfn.SWITCH($L98,"Equal allocation",ROUND($M98/12,2),"Weighted Allocation",$M98*_xll.BC.TURNOVER(Connection,$F98,,,T$2,T$3,IF(ApplyDimOnActuals="Yes",_xlfn.HSTACK(DimArray,DimValuesArray),""))*$A98/IF($H98=0,12,$H98),"Manual Allocation",AF98))</f>
        <v/>
      </c>
      <c r="U98" s="14" t="str" cm="1">
        <f t="array" ref="U98">IF($F98="","",_xlfn.SWITCH($L98,"Equal allocation",ROUND($M98/12,2),"Weighted Allocation",$M98*_xll.BC.TURNOVER(Connection,$F98,,,U$2,U$3,IF(ApplyDimOnActuals="Yes",_xlfn.HSTACK(DimArray,DimValuesArray),""))*$A98/IF($H98=0,12,$H98),"Manual Allocation",AG98))</f>
        <v/>
      </c>
      <c r="V98" s="14" t="str" cm="1">
        <f t="array" ref="V98">IF($F98="","",_xlfn.SWITCH($L98,"Equal allocation",ROUND($M98/12,2),"Weighted Allocation",$M98*_xll.BC.TURNOVER(Connection,$F98,,,V$2,V$3,IF(ApplyDimOnActuals="Yes",_xlfn.HSTACK(DimArray,DimValuesArray),""))*$A98/IF($H98=0,12,$H98),"Manual Allocation",AH98))</f>
        <v/>
      </c>
      <c r="W98" s="14" t="str" cm="1">
        <f t="array" ref="W98">IF($F98="","",_xlfn.SWITCH($L98,"Equal allocation",ROUND($M98/12,2),"Weighted Allocation",$M98*_xll.BC.TURNOVER(Connection,$F98,,,W$2,W$3,IF(ApplyDimOnActuals="Yes",_xlfn.HSTACK(DimArray,DimValuesArray),""))*$A98/IF($H98=0,12,$H98),"Manual Allocation",AI98))</f>
        <v/>
      </c>
      <c r="X98" s="14" t="str" cm="1">
        <f t="array" ref="X98">IF($F98="","",_xlfn.SWITCH($L98,"Equal allocation",ROUND($M98/12,2),"Weighted Allocation",$M98*_xll.BC.TURNOVER(Connection,$F98,,,X$2,X$3,IF(ApplyDimOnActuals="Yes",_xlfn.HSTACK(DimArray,DimValuesArray),""))*$A98/IF($H98=0,12,$H98),"Manual Allocation",AJ98))</f>
        <v/>
      </c>
      <c r="Y98" s="14" t="str" cm="1">
        <f t="array" ref="Y98">IF($F98="","",_xlfn.SWITCH($L98,"Equal allocation",ROUND($M98/12,2),"Weighted Allocation",$M98*_xll.BC.TURNOVER(Connection,$F98,,,Y$2,Y$3,IF(ApplyDimOnActuals="Yes",_xlfn.HSTACK(DimArray,DimValuesArray),""))*$A98/IF($H98=0,12,$H98),"Manual Allocation",AK98))</f>
        <v/>
      </c>
      <c r="Z98" s="14" t="str" cm="1">
        <f t="array" ref="Z98">IF($F98="","",_xlfn.SWITCH($L98,"Equal allocation",ROUND($M98/12,2),"Weighted Allocation",$M98*_xll.BC.TURNOVER(Connection,$F98,,,Z$2,Z$3,IF(ApplyDimOnActuals="Yes",_xlfn.HSTACK(DimArray,DimValuesArray),""))*$A98/IF($H98=0,12,$H98),"Manual Allocation",AL98))</f>
        <v/>
      </c>
      <c r="AB98" s="2"/>
      <c r="AC98" s="2"/>
    </row>
    <row r="99" spans="8:29" x14ac:dyDescent="0.45">
      <c r="H99" s="14"/>
      <c r="I99" s="35"/>
      <c r="J99" s="15" t="str" cm="1">
        <f t="array" ref="J99">IF($F99="","",_xll.BC.WRITEBACKBUDGET(Connection,$G$8,$G$9,$A$8:$A$11,$L$1,$F99,$O99:$Z99,$O$1:$Z$1,$K99,_xlfn.HSTACK(DimArray,DimValuesArray)))</f>
        <v/>
      </c>
      <c r="K99" s="15"/>
      <c r="L99" s="15" t="str">
        <f t="shared" si="10"/>
        <v/>
      </c>
      <c r="M99" s="14" t="str">
        <f t="shared" si="11"/>
        <v/>
      </c>
      <c r="N99" s="14" t="str">
        <f t="shared" si="9"/>
        <v/>
      </c>
      <c r="O99" s="14" t="str" cm="1">
        <f t="array" ref="O99">IF($F99="","",_xlfn.SWITCH($L99,"Equal allocation",ROUND($M99/12,2),"Weighted Allocation",$M99*_xll.BC.TURNOVER(Connection,$F99,,,O$2,O$3,IF(ApplyDimOnActuals="Yes",_xlfn.HSTACK(DimArray,DimValuesArray),""))*$A99/IF($H99=0,12,$H99),"Manual Allocation",AA99))</f>
        <v/>
      </c>
      <c r="P99" s="14" t="str" cm="1">
        <f t="array" ref="P99">IF($F99="","",_xlfn.SWITCH($L99,"Equal allocation",ROUND($M99/12,2),"Weighted Allocation",$M99*_xll.BC.TURNOVER(Connection,$F99,,,P$2,P$3,IF(ApplyDimOnActuals="Yes",_xlfn.HSTACK(DimArray,DimValuesArray),""))*$A99/IF($H99=0,12,$H99),"Manual Allocation",AB99))</f>
        <v/>
      </c>
      <c r="Q99" s="14" t="str" cm="1">
        <f t="array" ref="Q99">IF($F99="","",_xlfn.SWITCH($L99,"Equal allocation",ROUND($M99/12,2),"Weighted Allocation",$M99*_xll.BC.TURNOVER(Connection,$F99,,,Q$2,Q$3,IF(ApplyDimOnActuals="Yes",_xlfn.HSTACK(DimArray,DimValuesArray),""))*$A99/IF($H99=0,12,$H99),"Manual Allocation",AC99))</f>
        <v/>
      </c>
      <c r="R99" s="14" t="str" cm="1">
        <f t="array" ref="R99">IF($F99="","",_xlfn.SWITCH($L99,"Equal allocation",ROUND($M99/12,2),"Weighted Allocation",$M99*_xll.BC.TURNOVER(Connection,$F99,,,R$2,R$3,IF(ApplyDimOnActuals="Yes",_xlfn.HSTACK(DimArray,DimValuesArray),""))*$A99/IF($H99=0,12,$H99),"Manual Allocation",AD99))</f>
        <v/>
      </c>
      <c r="S99" s="14" t="str" cm="1">
        <f t="array" ref="S99">IF($F99="","",_xlfn.SWITCH($L99,"Equal allocation",ROUND($M99/12,2),"Weighted Allocation",$M99*_xll.BC.TURNOVER(Connection,$F99,,,S$2,S$3,IF(ApplyDimOnActuals="Yes",_xlfn.HSTACK(DimArray,DimValuesArray),""))*$A99/IF($H99=0,12,$H99),"Manual Allocation",AE99))</f>
        <v/>
      </c>
      <c r="T99" s="14" t="str" cm="1">
        <f t="array" ref="T99">IF($F99="","",_xlfn.SWITCH($L99,"Equal allocation",ROUND($M99/12,2),"Weighted Allocation",$M99*_xll.BC.TURNOVER(Connection,$F99,,,T$2,T$3,IF(ApplyDimOnActuals="Yes",_xlfn.HSTACK(DimArray,DimValuesArray),""))*$A99/IF($H99=0,12,$H99),"Manual Allocation",AF99))</f>
        <v/>
      </c>
      <c r="U99" s="14" t="str" cm="1">
        <f t="array" ref="U99">IF($F99="","",_xlfn.SWITCH($L99,"Equal allocation",ROUND($M99/12,2),"Weighted Allocation",$M99*_xll.BC.TURNOVER(Connection,$F99,,,U$2,U$3,IF(ApplyDimOnActuals="Yes",_xlfn.HSTACK(DimArray,DimValuesArray),""))*$A99/IF($H99=0,12,$H99),"Manual Allocation",AG99))</f>
        <v/>
      </c>
      <c r="V99" s="14" t="str" cm="1">
        <f t="array" ref="V99">IF($F99="","",_xlfn.SWITCH($L99,"Equal allocation",ROUND($M99/12,2),"Weighted Allocation",$M99*_xll.BC.TURNOVER(Connection,$F99,,,V$2,V$3,IF(ApplyDimOnActuals="Yes",_xlfn.HSTACK(DimArray,DimValuesArray),""))*$A99/IF($H99=0,12,$H99),"Manual Allocation",AH99))</f>
        <v/>
      </c>
      <c r="W99" s="14" t="str" cm="1">
        <f t="array" ref="W99">IF($F99="","",_xlfn.SWITCH($L99,"Equal allocation",ROUND($M99/12,2),"Weighted Allocation",$M99*_xll.BC.TURNOVER(Connection,$F99,,,W$2,W$3,IF(ApplyDimOnActuals="Yes",_xlfn.HSTACK(DimArray,DimValuesArray),""))*$A99/IF($H99=0,12,$H99),"Manual Allocation",AI99))</f>
        <v/>
      </c>
      <c r="X99" s="14" t="str" cm="1">
        <f t="array" ref="X99">IF($F99="","",_xlfn.SWITCH($L99,"Equal allocation",ROUND($M99/12,2),"Weighted Allocation",$M99*_xll.BC.TURNOVER(Connection,$F99,,,X$2,X$3,IF(ApplyDimOnActuals="Yes",_xlfn.HSTACK(DimArray,DimValuesArray),""))*$A99/IF($H99=0,12,$H99),"Manual Allocation",AJ99))</f>
        <v/>
      </c>
      <c r="Y99" s="14" t="str" cm="1">
        <f t="array" ref="Y99">IF($F99="","",_xlfn.SWITCH($L99,"Equal allocation",ROUND($M99/12,2),"Weighted Allocation",$M99*_xll.BC.TURNOVER(Connection,$F99,,,Y$2,Y$3,IF(ApplyDimOnActuals="Yes",_xlfn.HSTACK(DimArray,DimValuesArray),""))*$A99/IF($H99=0,12,$H99),"Manual Allocation",AK99))</f>
        <v/>
      </c>
      <c r="Z99" s="14" t="str" cm="1">
        <f t="array" ref="Z99">IF($F99="","",_xlfn.SWITCH($L99,"Equal allocation",ROUND($M99/12,2),"Weighted Allocation",$M99*_xll.BC.TURNOVER(Connection,$F99,,,Z$2,Z$3,IF(ApplyDimOnActuals="Yes",_xlfn.HSTACK(DimArray,DimValuesArray),""))*$A99/IF($H99=0,12,$H99),"Manual Allocation",AL99))</f>
        <v/>
      </c>
      <c r="AB99" s="2"/>
      <c r="AC99" s="2"/>
    </row>
    <row r="100" spans="8:29" x14ac:dyDescent="0.45">
      <c r="H100" s="14"/>
      <c r="I100" s="35"/>
      <c r="J100" s="15" t="str" cm="1">
        <f t="array" ref="J100">IF($F100="","",_xll.BC.WRITEBACKBUDGET(Connection,$G$8,$G$9,$A$8:$A$11,$L$1,$F100,$O100:$Z100,$O$1:$Z$1,$K100,_xlfn.HSTACK(DimArray,DimValuesArray)))</f>
        <v/>
      </c>
      <c r="K100" s="15"/>
      <c r="L100" s="15" t="str">
        <f t="shared" si="10"/>
        <v/>
      </c>
      <c r="M100" s="14" t="str">
        <f t="shared" si="11"/>
        <v/>
      </c>
      <c r="N100" s="14" t="str">
        <f t="shared" si="9"/>
        <v/>
      </c>
      <c r="O100" s="14" t="str" cm="1">
        <f t="array" ref="O100">IF($F100="","",_xlfn.SWITCH($L100,"Equal allocation",ROUND($M100/12,2),"Weighted Allocation",$M100*_xll.BC.TURNOVER(Connection,$F100,,,O$2,O$3,IF(ApplyDimOnActuals="Yes",_xlfn.HSTACK(DimArray,DimValuesArray),""))*$A100/IF($H100=0,12,$H100),"Manual Allocation",AA100))</f>
        <v/>
      </c>
      <c r="P100" s="14" t="str" cm="1">
        <f t="array" ref="P100">IF($F100="","",_xlfn.SWITCH($L100,"Equal allocation",ROUND($M100/12,2),"Weighted Allocation",$M100*_xll.BC.TURNOVER(Connection,$F100,,,P$2,P$3,IF(ApplyDimOnActuals="Yes",_xlfn.HSTACK(DimArray,DimValuesArray),""))*$A100/IF($H100=0,12,$H100),"Manual Allocation",AB100))</f>
        <v/>
      </c>
      <c r="Q100" s="14" t="str" cm="1">
        <f t="array" ref="Q100">IF($F100="","",_xlfn.SWITCH($L100,"Equal allocation",ROUND($M100/12,2),"Weighted Allocation",$M100*_xll.BC.TURNOVER(Connection,$F100,,,Q$2,Q$3,IF(ApplyDimOnActuals="Yes",_xlfn.HSTACK(DimArray,DimValuesArray),""))*$A100/IF($H100=0,12,$H100),"Manual Allocation",AC100))</f>
        <v/>
      </c>
      <c r="R100" s="14" t="str" cm="1">
        <f t="array" ref="R100">IF($F100="","",_xlfn.SWITCH($L100,"Equal allocation",ROUND($M100/12,2),"Weighted Allocation",$M100*_xll.BC.TURNOVER(Connection,$F100,,,R$2,R$3,IF(ApplyDimOnActuals="Yes",_xlfn.HSTACK(DimArray,DimValuesArray),""))*$A100/IF($H100=0,12,$H100),"Manual Allocation",AD100))</f>
        <v/>
      </c>
      <c r="S100" s="14" t="str" cm="1">
        <f t="array" ref="S100">IF($F100="","",_xlfn.SWITCH($L100,"Equal allocation",ROUND($M100/12,2),"Weighted Allocation",$M100*_xll.BC.TURNOVER(Connection,$F100,,,S$2,S$3,IF(ApplyDimOnActuals="Yes",_xlfn.HSTACK(DimArray,DimValuesArray),""))*$A100/IF($H100=0,12,$H100),"Manual Allocation",AE100))</f>
        <v/>
      </c>
      <c r="T100" s="14" t="str" cm="1">
        <f t="array" ref="T100">IF($F100="","",_xlfn.SWITCH($L100,"Equal allocation",ROUND($M100/12,2),"Weighted Allocation",$M100*_xll.BC.TURNOVER(Connection,$F100,,,T$2,T$3,IF(ApplyDimOnActuals="Yes",_xlfn.HSTACK(DimArray,DimValuesArray),""))*$A100/IF($H100=0,12,$H100),"Manual Allocation",AF100))</f>
        <v/>
      </c>
      <c r="U100" s="14" t="str" cm="1">
        <f t="array" ref="U100">IF($F100="","",_xlfn.SWITCH($L100,"Equal allocation",ROUND($M100/12,2),"Weighted Allocation",$M100*_xll.BC.TURNOVER(Connection,$F100,,,U$2,U$3,IF(ApplyDimOnActuals="Yes",_xlfn.HSTACK(DimArray,DimValuesArray),""))*$A100/IF($H100=0,12,$H100),"Manual Allocation",AG100))</f>
        <v/>
      </c>
      <c r="V100" s="14" t="str" cm="1">
        <f t="array" ref="V100">IF($F100="","",_xlfn.SWITCH($L100,"Equal allocation",ROUND($M100/12,2),"Weighted Allocation",$M100*_xll.BC.TURNOVER(Connection,$F100,,,V$2,V$3,IF(ApplyDimOnActuals="Yes",_xlfn.HSTACK(DimArray,DimValuesArray),""))*$A100/IF($H100=0,12,$H100),"Manual Allocation",AH100))</f>
        <v/>
      </c>
      <c r="W100" s="14" t="str" cm="1">
        <f t="array" ref="W100">IF($F100="","",_xlfn.SWITCH($L100,"Equal allocation",ROUND($M100/12,2),"Weighted Allocation",$M100*_xll.BC.TURNOVER(Connection,$F100,,,W$2,W$3,IF(ApplyDimOnActuals="Yes",_xlfn.HSTACK(DimArray,DimValuesArray),""))*$A100/IF($H100=0,12,$H100),"Manual Allocation",AI100))</f>
        <v/>
      </c>
      <c r="X100" s="14" t="str" cm="1">
        <f t="array" ref="X100">IF($F100="","",_xlfn.SWITCH($L100,"Equal allocation",ROUND($M100/12,2),"Weighted Allocation",$M100*_xll.BC.TURNOVER(Connection,$F100,,,X$2,X$3,IF(ApplyDimOnActuals="Yes",_xlfn.HSTACK(DimArray,DimValuesArray),""))*$A100/IF($H100=0,12,$H100),"Manual Allocation",AJ100))</f>
        <v/>
      </c>
      <c r="Y100" s="14" t="str" cm="1">
        <f t="array" ref="Y100">IF($F100="","",_xlfn.SWITCH($L100,"Equal allocation",ROUND($M100/12,2),"Weighted Allocation",$M100*_xll.BC.TURNOVER(Connection,$F100,,,Y$2,Y$3,IF(ApplyDimOnActuals="Yes",_xlfn.HSTACK(DimArray,DimValuesArray),""))*$A100/IF($H100=0,12,$H100),"Manual Allocation",AK100))</f>
        <v/>
      </c>
      <c r="Z100" s="14" t="str" cm="1">
        <f t="array" ref="Z100">IF($F100="","",_xlfn.SWITCH($L100,"Equal allocation",ROUND($M100/12,2),"Weighted Allocation",$M100*_xll.BC.TURNOVER(Connection,$F100,,,Z$2,Z$3,IF(ApplyDimOnActuals="Yes",_xlfn.HSTACK(DimArray,DimValuesArray),""))*$A100/IF($H100=0,12,$H100),"Manual Allocation",AL100))</f>
        <v/>
      </c>
      <c r="AB100" s="2"/>
      <c r="AC100" s="2"/>
    </row>
    <row r="101" spans="8:29" x14ac:dyDescent="0.45">
      <c r="H101" s="14"/>
      <c r="I101" s="35"/>
      <c r="J101" s="15" t="str" cm="1">
        <f t="array" ref="J101">IF($F101="","",_xll.BC.WRITEBACKBUDGET(Connection,$G$8,$G$9,$A$8:$A$11,$L$1,$F101,$O101:$Z101,$O$1:$Z$1,$K101,_xlfn.HSTACK(DimArray,DimValuesArray)))</f>
        <v/>
      </c>
      <c r="K101" s="15"/>
      <c r="L101" s="15" t="str">
        <f t="shared" si="10"/>
        <v/>
      </c>
      <c r="M101" s="14" t="str">
        <f t="shared" si="11"/>
        <v/>
      </c>
      <c r="N101" s="14" t="str">
        <f t="shared" si="9"/>
        <v/>
      </c>
      <c r="O101" s="14" t="str" cm="1">
        <f t="array" ref="O101">IF($F101="","",_xlfn.SWITCH($L101,"Equal allocation",ROUND($M101/12,2),"Weighted Allocation",$M101*_xll.BC.TURNOVER(Connection,$F101,,,O$2,O$3,IF(ApplyDimOnActuals="Yes",_xlfn.HSTACK(DimArray,DimValuesArray),""))*$A101/IF($H101=0,12,$H101),"Manual Allocation",AA101))</f>
        <v/>
      </c>
      <c r="P101" s="14" t="str" cm="1">
        <f t="array" ref="P101">IF($F101="","",_xlfn.SWITCH($L101,"Equal allocation",ROUND($M101/12,2),"Weighted Allocation",$M101*_xll.BC.TURNOVER(Connection,$F101,,,P$2,P$3,IF(ApplyDimOnActuals="Yes",_xlfn.HSTACK(DimArray,DimValuesArray),""))*$A101/IF($H101=0,12,$H101),"Manual Allocation",AB101))</f>
        <v/>
      </c>
      <c r="Q101" s="14" t="str" cm="1">
        <f t="array" ref="Q101">IF($F101="","",_xlfn.SWITCH($L101,"Equal allocation",ROUND($M101/12,2),"Weighted Allocation",$M101*_xll.BC.TURNOVER(Connection,$F101,,,Q$2,Q$3,IF(ApplyDimOnActuals="Yes",_xlfn.HSTACK(DimArray,DimValuesArray),""))*$A101/IF($H101=0,12,$H101),"Manual Allocation",AC101))</f>
        <v/>
      </c>
      <c r="R101" s="14" t="str" cm="1">
        <f t="array" ref="R101">IF($F101="","",_xlfn.SWITCH($L101,"Equal allocation",ROUND($M101/12,2),"Weighted Allocation",$M101*_xll.BC.TURNOVER(Connection,$F101,,,R$2,R$3,IF(ApplyDimOnActuals="Yes",_xlfn.HSTACK(DimArray,DimValuesArray),""))*$A101/IF($H101=0,12,$H101),"Manual Allocation",AD101))</f>
        <v/>
      </c>
      <c r="S101" s="14" t="str" cm="1">
        <f t="array" ref="S101">IF($F101="","",_xlfn.SWITCH($L101,"Equal allocation",ROUND($M101/12,2),"Weighted Allocation",$M101*_xll.BC.TURNOVER(Connection,$F101,,,S$2,S$3,IF(ApplyDimOnActuals="Yes",_xlfn.HSTACK(DimArray,DimValuesArray),""))*$A101/IF($H101=0,12,$H101),"Manual Allocation",AE101))</f>
        <v/>
      </c>
      <c r="T101" s="14" t="str" cm="1">
        <f t="array" ref="T101">IF($F101="","",_xlfn.SWITCH($L101,"Equal allocation",ROUND($M101/12,2),"Weighted Allocation",$M101*_xll.BC.TURNOVER(Connection,$F101,,,T$2,T$3,IF(ApplyDimOnActuals="Yes",_xlfn.HSTACK(DimArray,DimValuesArray),""))*$A101/IF($H101=0,12,$H101),"Manual Allocation",AF101))</f>
        <v/>
      </c>
      <c r="U101" s="14" t="str" cm="1">
        <f t="array" ref="U101">IF($F101="","",_xlfn.SWITCH($L101,"Equal allocation",ROUND($M101/12,2),"Weighted Allocation",$M101*_xll.BC.TURNOVER(Connection,$F101,,,U$2,U$3,IF(ApplyDimOnActuals="Yes",_xlfn.HSTACK(DimArray,DimValuesArray),""))*$A101/IF($H101=0,12,$H101),"Manual Allocation",AG101))</f>
        <v/>
      </c>
      <c r="V101" s="14" t="str" cm="1">
        <f t="array" ref="V101">IF($F101="","",_xlfn.SWITCH($L101,"Equal allocation",ROUND($M101/12,2),"Weighted Allocation",$M101*_xll.BC.TURNOVER(Connection,$F101,,,V$2,V$3,IF(ApplyDimOnActuals="Yes",_xlfn.HSTACK(DimArray,DimValuesArray),""))*$A101/IF($H101=0,12,$H101),"Manual Allocation",AH101))</f>
        <v/>
      </c>
      <c r="W101" s="14" t="str" cm="1">
        <f t="array" ref="W101">IF($F101="","",_xlfn.SWITCH($L101,"Equal allocation",ROUND($M101/12,2),"Weighted Allocation",$M101*_xll.BC.TURNOVER(Connection,$F101,,,W$2,W$3,IF(ApplyDimOnActuals="Yes",_xlfn.HSTACK(DimArray,DimValuesArray),""))*$A101/IF($H101=0,12,$H101),"Manual Allocation",AI101))</f>
        <v/>
      </c>
      <c r="X101" s="14" t="str" cm="1">
        <f t="array" ref="X101">IF($F101="","",_xlfn.SWITCH($L101,"Equal allocation",ROUND($M101/12,2),"Weighted Allocation",$M101*_xll.BC.TURNOVER(Connection,$F101,,,X$2,X$3,IF(ApplyDimOnActuals="Yes",_xlfn.HSTACK(DimArray,DimValuesArray),""))*$A101/IF($H101=0,12,$H101),"Manual Allocation",AJ101))</f>
        <v/>
      </c>
      <c r="Y101" s="14" t="str" cm="1">
        <f t="array" ref="Y101">IF($F101="","",_xlfn.SWITCH($L101,"Equal allocation",ROUND($M101/12,2),"Weighted Allocation",$M101*_xll.BC.TURNOVER(Connection,$F101,,,Y$2,Y$3,IF(ApplyDimOnActuals="Yes",_xlfn.HSTACK(DimArray,DimValuesArray),""))*$A101/IF($H101=0,12,$H101),"Manual Allocation",AK101))</f>
        <v/>
      </c>
      <c r="Z101" s="14" t="str" cm="1">
        <f t="array" ref="Z101">IF($F101="","",_xlfn.SWITCH($L101,"Equal allocation",ROUND($M101/12,2),"Weighted Allocation",$M101*_xll.BC.TURNOVER(Connection,$F101,,,Z$2,Z$3,IF(ApplyDimOnActuals="Yes",_xlfn.HSTACK(DimArray,DimValuesArray),""))*$A101/IF($H101=0,12,$H101),"Manual Allocation",AL101))</f>
        <v/>
      </c>
      <c r="AB101" s="2"/>
      <c r="AC101" s="2"/>
    </row>
    <row r="102" spans="8:29" x14ac:dyDescent="0.45">
      <c r="H102" s="14"/>
      <c r="I102" s="35"/>
      <c r="J102" s="15" t="str" cm="1">
        <f t="array" ref="J102">IF($F102="","",_xll.BC.WRITEBACKBUDGET(Connection,$G$8,$G$9,$A$8:$A$11,$L$1,$F102,$O102:$Z102,$O$1:$Z$1,$K102,_xlfn.HSTACK(DimArray,DimValuesArray)))</f>
        <v/>
      </c>
      <c r="K102" s="15"/>
      <c r="L102" s="15" t="str">
        <f t="shared" si="10"/>
        <v/>
      </c>
      <c r="M102" s="14" t="str">
        <f t="shared" si="11"/>
        <v/>
      </c>
      <c r="N102" s="14" t="str">
        <f t="shared" si="9"/>
        <v/>
      </c>
      <c r="O102" s="14" t="str" cm="1">
        <f t="array" ref="O102">IF($F102="","",_xlfn.SWITCH($L102,"Equal allocation",ROUND($M102/12,2),"Weighted Allocation",$M102*_xll.BC.TURNOVER(Connection,$F102,,,O$2,O$3,IF(ApplyDimOnActuals="Yes",_xlfn.HSTACK(DimArray,DimValuesArray),""))*$A102/IF($H102=0,12,$H102),"Manual Allocation",AA102))</f>
        <v/>
      </c>
      <c r="P102" s="14" t="str" cm="1">
        <f t="array" ref="P102">IF($F102="","",_xlfn.SWITCH($L102,"Equal allocation",ROUND($M102/12,2),"Weighted Allocation",$M102*_xll.BC.TURNOVER(Connection,$F102,,,P$2,P$3,IF(ApplyDimOnActuals="Yes",_xlfn.HSTACK(DimArray,DimValuesArray),""))*$A102/IF($H102=0,12,$H102),"Manual Allocation",AB102))</f>
        <v/>
      </c>
      <c r="Q102" s="14" t="str" cm="1">
        <f t="array" ref="Q102">IF($F102="","",_xlfn.SWITCH($L102,"Equal allocation",ROUND($M102/12,2),"Weighted Allocation",$M102*_xll.BC.TURNOVER(Connection,$F102,,,Q$2,Q$3,IF(ApplyDimOnActuals="Yes",_xlfn.HSTACK(DimArray,DimValuesArray),""))*$A102/IF($H102=0,12,$H102),"Manual Allocation",AC102))</f>
        <v/>
      </c>
      <c r="R102" s="14" t="str" cm="1">
        <f t="array" ref="R102">IF($F102="","",_xlfn.SWITCH($L102,"Equal allocation",ROUND($M102/12,2),"Weighted Allocation",$M102*_xll.BC.TURNOVER(Connection,$F102,,,R$2,R$3,IF(ApplyDimOnActuals="Yes",_xlfn.HSTACK(DimArray,DimValuesArray),""))*$A102/IF($H102=0,12,$H102),"Manual Allocation",AD102))</f>
        <v/>
      </c>
      <c r="S102" s="14" t="str" cm="1">
        <f t="array" ref="S102">IF($F102="","",_xlfn.SWITCH($L102,"Equal allocation",ROUND($M102/12,2),"Weighted Allocation",$M102*_xll.BC.TURNOVER(Connection,$F102,,,S$2,S$3,IF(ApplyDimOnActuals="Yes",_xlfn.HSTACK(DimArray,DimValuesArray),""))*$A102/IF($H102=0,12,$H102),"Manual Allocation",AE102))</f>
        <v/>
      </c>
      <c r="T102" s="14" t="str" cm="1">
        <f t="array" ref="T102">IF($F102="","",_xlfn.SWITCH($L102,"Equal allocation",ROUND($M102/12,2),"Weighted Allocation",$M102*_xll.BC.TURNOVER(Connection,$F102,,,T$2,T$3,IF(ApplyDimOnActuals="Yes",_xlfn.HSTACK(DimArray,DimValuesArray),""))*$A102/IF($H102=0,12,$H102),"Manual Allocation",AF102))</f>
        <v/>
      </c>
      <c r="U102" s="14" t="str" cm="1">
        <f t="array" ref="U102">IF($F102="","",_xlfn.SWITCH($L102,"Equal allocation",ROUND($M102/12,2),"Weighted Allocation",$M102*_xll.BC.TURNOVER(Connection,$F102,,,U$2,U$3,IF(ApplyDimOnActuals="Yes",_xlfn.HSTACK(DimArray,DimValuesArray),""))*$A102/IF($H102=0,12,$H102),"Manual Allocation",AG102))</f>
        <v/>
      </c>
      <c r="V102" s="14" t="str" cm="1">
        <f t="array" ref="V102">IF($F102="","",_xlfn.SWITCH($L102,"Equal allocation",ROUND($M102/12,2),"Weighted Allocation",$M102*_xll.BC.TURNOVER(Connection,$F102,,,V$2,V$3,IF(ApplyDimOnActuals="Yes",_xlfn.HSTACK(DimArray,DimValuesArray),""))*$A102/IF($H102=0,12,$H102),"Manual Allocation",AH102))</f>
        <v/>
      </c>
      <c r="W102" s="14" t="str" cm="1">
        <f t="array" ref="W102">IF($F102="","",_xlfn.SWITCH($L102,"Equal allocation",ROUND($M102/12,2),"Weighted Allocation",$M102*_xll.BC.TURNOVER(Connection,$F102,,,W$2,W$3,IF(ApplyDimOnActuals="Yes",_xlfn.HSTACK(DimArray,DimValuesArray),""))*$A102/IF($H102=0,12,$H102),"Manual Allocation",AI102))</f>
        <v/>
      </c>
      <c r="X102" s="14" t="str" cm="1">
        <f t="array" ref="X102">IF($F102="","",_xlfn.SWITCH($L102,"Equal allocation",ROUND($M102/12,2),"Weighted Allocation",$M102*_xll.BC.TURNOVER(Connection,$F102,,,X$2,X$3,IF(ApplyDimOnActuals="Yes",_xlfn.HSTACK(DimArray,DimValuesArray),""))*$A102/IF($H102=0,12,$H102),"Manual Allocation",AJ102))</f>
        <v/>
      </c>
      <c r="Y102" s="14" t="str" cm="1">
        <f t="array" ref="Y102">IF($F102="","",_xlfn.SWITCH($L102,"Equal allocation",ROUND($M102/12,2),"Weighted Allocation",$M102*_xll.BC.TURNOVER(Connection,$F102,,,Y$2,Y$3,IF(ApplyDimOnActuals="Yes",_xlfn.HSTACK(DimArray,DimValuesArray),""))*$A102/IF($H102=0,12,$H102),"Manual Allocation",AK102))</f>
        <v/>
      </c>
      <c r="Z102" s="14" t="str" cm="1">
        <f t="array" ref="Z102">IF($F102="","",_xlfn.SWITCH($L102,"Equal allocation",ROUND($M102/12,2),"Weighted Allocation",$M102*_xll.BC.TURNOVER(Connection,$F102,,,Z$2,Z$3,IF(ApplyDimOnActuals="Yes",_xlfn.HSTACK(DimArray,DimValuesArray),""))*$A102/IF($H102=0,12,$H102),"Manual Allocation",AL102))</f>
        <v/>
      </c>
      <c r="AB102" s="2"/>
      <c r="AC102" s="2"/>
    </row>
    <row r="103" spans="8:29" x14ac:dyDescent="0.45">
      <c r="H103" s="14"/>
      <c r="I103" s="35"/>
      <c r="J103" s="15" t="str" cm="1">
        <f t="array" ref="J103">IF($F103="","",_xll.BC.WRITEBACKBUDGET(Connection,$G$8,$G$9,$A$8:$A$11,$L$1,$F103,$O103:$Z103,$O$1:$Z$1,$K103,_xlfn.HSTACK(DimArray,DimValuesArray)))</f>
        <v/>
      </c>
      <c r="K103" s="15"/>
      <c r="L103" s="15" t="str">
        <f t="shared" si="10"/>
        <v/>
      </c>
      <c r="M103" s="14" t="str">
        <f t="shared" si="11"/>
        <v/>
      </c>
      <c r="N103" s="14" t="str">
        <f t="shared" si="9"/>
        <v/>
      </c>
      <c r="O103" s="14" t="str" cm="1">
        <f t="array" ref="O103">IF($F103="","",_xlfn.SWITCH($L103,"Equal allocation",ROUND($M103/12,2),"Weighted Allocation",$M103*_xll.BC.TURNOVER(Connection,$F103,,,O$2,O$3,IF(ApplyDimOnActuals="Yes",_xlfn.HSTACK(DimArray,DimValuesArray),""))*$A103/IF($H103=0,12,$H103),"Manual Allocation",AA103))</f>
        <v/>
      </c>
      <c r="P103" s="14" t="str" cm="1">
        <f t="array" ref="P103">IF($F103="","",_xlfn.SWITCH($L103,"Equal allocation",ROUND($M103/12,2),"Weighted Allocation",$M103*_xll.BC.TURNOVER(Connection,$F103,,,P$2,P$3,IF(ApplyDimOnActuals="Yes",_xlfn.HSTACK(DimArray,DimValuesArray),""))*$A103/IF($H103=0,12,$H103),"Manual Allocation",AB103))</f>
        <v/>
      </c>
      <c r="Q103" s="14" t="str" cm="1">
        <f t="array" ref="Q103">IF($F103="","",_xlfn.SWITCH($L103,"Equal allocation",ROUND($M103/12,2),"Weighted Allocation",$M103*_xll.BC.TURNOVER(Connection,$F103,,,Q$2,Q$3,IF(ApplyDimOnActuals="Yes",_xlfn.HSTACK(DimArray,DimValuesArray),""))*$A103/IF($H103=0,12,$H103),"Manual Allocation",AC103))</f>
        <v/>
      </c>
      <c r="R103" s="14" t="str" cm="1">
        <f t="array" ref="R103">IF($F103="","",_xlfn.SWITCH($L103,"Equal allocation",ROUND($M103/12,2),"Weighted Allocation",$M103*_xll.BC.TURNOVER(Connection,$F103,,,R$2,R$3,IF(ApplyDimOnActuals="Yes",_xlfn.HSTACK(DimArray,DimValuesArray),""))*$A103/IF($H103=0,12,$H103),"Manual Allocation",AD103))</f>
        <v/>
      </c>
      <c r="S103" s="14" t="str" cm="1">
        <f t="array" ref="S103">IF($F103="","",_xlfn.SWITCH($L103,"Equal allocation",ROUND($M103/12,2),"Weighted Allocation",$M103*_xll.BC.TURNOVER(Connection,$F103,,,S$2,S$3,IF(ApplyDimOnActuals="Yes",_xlfn.HSTACK(DimArray,DimValuesArray),""))*$A103/IF($H103=0,12,$H103),"Manual Allocation",AE103))</f>
        <v/>
      </c>
      <c r="T103" s="14" t="str" cm="1">
        <f t="array" ref="T103">IF($F103="","",_xlfn.SWITCH($L103,"Equal allocation",ROUND($M103/12,2),"Weighted Allocation",$M103*_xll.BC.TURNOVER(Connection,$F103,,,T$2,T$3,IF(ApplyDimOnActuals="Yes",_xlfn.HSTACK(DimArray,DimValuesArray),""))*$A103/IF($H103=0,12,$H103),"Manual Allocation",AF103))</f>
        <v/>
      </c>
      <c r="U103" s="14" t="str" cm="1">
        <f t="array" ref="U103">IF($F103="","",_xlfn.SWITCH($L103,"Equal allocation",ROUND($M103/12,2),"Weighted Allocation",$M103*_xll.BC.TURNOVER(Connection,$F103,,,U$2,U$3,IF(ApplyDimOnActuals="Yes",_xlfn.HSTACK(DimArray,DimValuesArray),""))*$A103/IF($H103=0,12,$H103),"Manual Allocation",AG103))</f>
        <v/>
      </c>
      <c r="V103" s="14" t="str" cm="1">
        <f t="array" ref="V103">IF($F103="","",_xlfn.SWITCH($L103,"Equal allocation",ROUND($M103/12,2),"Weighted Allocation",$M103*_xll.BC.TURNOVER(Connection,$F103,,,V$2,V$3,IF(ApplyDimOnActuals="Yes",_xlfn.HSTACK(DimArray,DimValuesArray),""))*$A103/IF($H103=0,12,$H103),"Manual Allocation",AH103))</f>
        <v/>
      </c>
      <c r="W103" s="14" t="str" cm="1">
        <f t="array" ref="W103">IF($F103="","",_xlfn.SWITCH($L103,"Equal allocation",ROUND($M103/12,2),"Weighted Allocation",$M103*_xll.BC.TURNOVER(Connection,$F103,,,W$2,W$3,IF(ApplyDimOnActuals="Yes",_xlfn.HSTACK(DimArray,DimValuesArray),""))*$A103/IF($H103=0,12,$H103),"Manual Allocation",AI103))</f>
        <v/>
      </c>
      <c r="X103" s="14" t="str" cm="1">
        <f t="array" ref="X103">IF($F103="","",_xlfn.SWITCH($L103,"Equal allocation",ROUND($M103/12,2),"Weighted Allocation",$M103*_xll.BC.TURNOVER(Connection,$F103,,,X$2,X$3,IF(ApplyDimOnActuals="Yes",_xlfn.HSTACK(DimArray,DimValuesArray),""))*$A103/IF($H103=0,12,$H103),"Manual Allocation",AJ103))</f>
        <v/>
      </c>
      <c r="Y103" s="14" t="str" cm="1">
        <f t="array" ref="Y103">IF($F103="","",_xlfn.SWITCH($L103,"Equal allocation",ROUND($M103/12,2),"Weighted Allocation",$M103*_xll.BC.TURNOVER(Connection,$F103,,,Y$2,Y$3,IF(ApplyDimOnActuals="Yes",_xlfn.HSTACK(DimArray,DimValuesArray),""))*$A103/IF($H103=0,12,$H103),"Manual Allocation",AK103))</f>
        <v/>
      </c>
      <c r="Z103" s="14" t="str" cm="1">
        <f t="array" ref="Z103">IF($F103="","",_xlfn.SWITCH($L103,"Equal allocation",ROUND($M103/12,2),"Weighted Allocation",$M103*_xll.BC.TURNOVER(Connection,$F103,,,Z$2,Z$3,IF(ApplyDimOnActuals="Yes",_xlfn.HSTACK(DimArray,DimValuesArray),""))*$A103/IF($H103=0,12,$H103),"Manual Allocation",AL103))</f>
        <v/>
      </c>
      <c r="AB103" s="2"/>
      <c r="AC103" s="2"/>
    </row>
    <row r="104" spans="8:29" x14ac:dyDescent="0.45">
      <c r="H104" s="14"/>
      <c r="I104" s="35"/>
      <c r="J104" s="15" t="str" cm="1">
        <f t="array" ref="J104">IF($F104="","",_xll.BC.WRITEBACKBUDGET(Connection,$G$8,$G$9,$A$8:$A$11,$L$1,$F104,$O104:$Z104,$O$1:$Z$1,$K104,_xlfn.HSTACK(DimArray,DimValuesArray)))</f>
        <v/>
      </c>
      <c r="K104" s="15"/>
      <c r="L104" s="15" t="str">
        <f t="shared" si="10"/>
        <v/>
      </c>
      <c r="M104" s="14" t="str">
        <f t="shared" si="11"/>
        <v/>
      </c>
      <c r="N104" s="14" t="str">
        <f t="shared" si="9"/>
        <v/>
      </c>
      <c r="O104" s="14" t="str" cm="1">
        <f t="array" ref="O104">IF($F104="","",_xlfn.SWITCH($L104,"Equal allocation",ROUND($M104/12,2),"Weighted Allocation",$M104*_xll.BC.TURNOVER(Connection,$F104,,,O$2,O$3,IF(ApplyDimOnActuals="Yes",_xlfn.HSTACK(DimArray,DimValuesArray),""))*$A104/IF($H104=0,12,$H104),"Manual Allocation",AA104))</f>
        <v/>
      </c>
      <c r="P104" s="14" t="str" cm="1">
        <f t="array" ref="P104">IF($F104="","",_xlfn.SWITCH($L104,"Equal allocation",ROUND($M104/12,2),"Weighted Allocation",$M104*_xll.BC.TURNOVER(Connection,$F104,,,P$2,P$3,IF(ApplyDimOnActuals="Yes",_xlfn.HSTACK(DimArray,DimValuesArray),""))*$A104/IF($H104=0,12,$H104),"Manual Allocation",AB104))</f>
        <v/>
      </c>
      <c r="Q104" s="14" t="str" cm="1">
        <f t="array" ref="Q104">IF($F104="","",_xlfn.SWITCH($L104,"Equal allocation",ROUND($M104/12,2),"Weighted Allocation",$M104*_xll.BC.TURNOVER(Connection,$F104,,,Q$2,Q$3,IF(ApplyDimOnActuals="Yes",_xlfn.HSTACK(DimArray,DimValuesArray),""))*$A104/IF($H104=0,12,$H104),"Manual Allocation",AC104))</f>
        <v/>
      </c>
      <c r="R104" s="14" t="str" cm="1">
        <f t="array" ref="R104">IF($F104="","",_xlfn.SWITCH($L104,"Equal allocation",ROUND($M104/12,2),"Weighted Allocation",$M104*_xll.BC.TURNOVER(Connection,$F104,,,R$2,R$3,IF(ApplyDimOnActuals="Yes",_xlfn.HSTACK(DimArray,DimValuesArray),""))*$A104/IF($H104=0,12,$H104),"Manual Allocation",AD104))</f>
        <v/>
      </c>
      <c r="S104" s="14" t="str" cm="1">
        <f t="array" ref="S104">IF($F104="","",_xlfn.SWITCH($L104,"Equal allocation",ROUND($M104/12,2),"Weighted Allocation",$M104*_xll.BC.TURNOVER(Connection,$F104,,,S$2,S$3,IF(ApplyDimOnActuals="Yes",_xlfn.HSTACK(DimArray,DimValuesArray),""))*$A104/IF($H104=0,12,$H104),"Manual Allocation",AE104))</f>
        <v/>
      </c>
      <c r="T104" s="14" t="str" cm="1">
        <f t="array" ref="T104">IF($F104="","",_xlfn.SWITCH($L104,"Equal allocation",ROUND($M104/12,2),"Weighted Allocation",$M104*_xll.BC.TURNOVER(Connection,$F104,,,T$2,T$3,IF(ApplyDimOnActuals="Yes",_xlfn.HSTACK(DimArray,DimValuesArray),""))*$A104/IF($H104=0,12,$H104),"Manual Allocation",AF104))</f>
        <v/>
      </c>
      <c r="U104" s="14" t="str" cm="1">
        <f t="array" ref="U104">IF($F104="","",_xlfn.SWITCH($L104,"Equal allocation",ROUND($M104/12,2),"Weighted Allocation",$M104*_xll.BC.TURNOVER(Connection,$F104,,,U$2,U$3,IF(ApplyDimOnActuals="Yes",_xlfn.HSTACK(DimArray,DimValuesArray),""))*$A104/IF($H104=0,12,$H104),"Manual Allocation",AG104))</f>
        <v/>
      </c>
      <c r="V104" s="14" t="str" cm="1">
        <f t="array" ref="V104">IF($F104="","",_xlfn.SWITCH($L104,"Equal allocation",ROUND($M104/12,2),"Weighted Allocation",$M104*_xll.BC.TURNOVER(Connection,$F104,,,V$2,V$3,IF(ApplyDimOnActuals="Yes",_xlfn.HSTACK(DimArray,DimValuesArray),""))*$A104/IF($H104=0,12,$H104),"Manual Allocation",AH104))</f>
        <v/>
      </c>
      <c r="W104" s="14" t="str" cm="1">
        <f t="array" ref="W104">IF($F104="","",_xlfn.SWITCH($L104,"Equal allocation",ROUND($M104/12,2),"Weighted Allocation",$M104*_xll.BC.TURNOVER(Connection,$F104,,,W$2,W$3,IF(ApplyDimOnActuals="Yes",_xlfn.HSTACK(DimArray,DimValuesArray),""))*$A104/IF($H104=0,12,$H104),"Manual Allocation",AI104))</f>
        <v/>
      </c>
      <c r="X104" s="14" t="str" cm="1">
        <f t="array" ref="X104">IF($F104="","",_xlfn.SWITCH($L104,"Equal allocation",ROUND($M104/12,2),"Weighted Allocation",$M104*_xll.BC.TURNOVER(Connection,$F104,,,X$2,X$3,IF(ApplyDimOnActuals="Yes",_xlfn.HSTACK(DimArray,DimValuesArray),""))*$A104/IF($H104=0,12,$H104),"Manual Allocation",AJ104))</f>
        <v/>
      </c>
      <c r="Y104" s="14" t="str" cm="1">
        <f t="array" ref="Y104">IF($F104="","",_xlfn.SWITCH($L104,"Equal allocation",ROUND($M104/12,2),"Weighted Allocation",$M104*_xll.BC.TURNOVER(Connection,$F104,,,Y$2,Y$3,IF(ApplyDimOnActuals="Yes",_xlfn.HSTACK(DimArray,DimValuesArray),""))*$A104/IF($H104=0,12,$H104),"Manual Allocation",AK104))</f>
        <v/>
      </c>
      <c r="Z104" s="14" t="str" cm="1">
        <f t="array" ref="Z104">IF($F104="","",_xlfn.SWITCH($L104,"Equal allocation",ROUND($M104/12,2),"Weighted Allocation",$M104*_xll.BC.TURNOVER(Connection,$F104,,,Z$2,Z$3,IF(ApplyDimOnActuals="Yes",_xlfn.HSTACK(DimArray,DimValuesArray),""))*$A104/IF($H104=0,12,$H104),"Manual Allocation",AL104))</f>
        <v/>
      </c>
      <c r="AB104" s="2"/>
      <c r="AC104" s="2"/>
    </row>
    <row r="105" spans="8:29" x14ac:dyDescent="0.45">
      <c r="H105" s="14"/>
      <c r="I105" s="35"/>
      <c r="J105" s="15" t="str" cm="1">
        <f t="array" ref="J105">IF($F105="","",_xll.BC.WRITEBACKBUDGET(Connection,$G$8,$G$9,$A$8:$A$11,$L$1,$F105,$O105:$Z105,$O$1:$Z$1,$K105,_xlfn.HSTACK(DimArray,DimValuesArray)))</f>
        <v/>
      </c>
      <c r="K105" s="15"/>
      <c r="L105" s="15" t="str">
        <f t="shared" si="10"/>
        <v/>
      </c>
      <c r="M105" s="14" t="str">
        <f t="shared" si="11"/>
        <v/>
      </c>
      <c r="N105" s="14" t="str">
        <f t="shared" si="9"/>
        <v/>
      </c>
      <c r="O105" s="14" t="str" cm="1">
        <f t="array" ref="O105">IF($F105="","",_xlfn.SWITCH($L105,"Equal allocation",ROUND($M105/12,2),"Weighted Allocation",$M105*_xll.BC.TURNOVER(Connection,$F105,,,O$2,O$3,IF(ApplyDimOnActuals="Yes",_xlfn.HSTACK(DimArray,DimValuesArray),""))*$A105/IF($H105=0,12,$H105),"Manual Allocation",AA105))</f>
        <v/>
      </c>
      <c r="P105" s="14" t="str" cm="1">
        <f t="array" ref="P105">IF($F105="","",_xlfn.SWITCH($L105,"Equal allocation",ROUND($M105/12,2),"Weighted Allocation",$M105*_xll.BC.TURNOVER(Connection,$F105,,,P$2,P$3,IF(ApplyDimOnActuals="Yes",_xlfn.HSTACK(DimArray,DimValuesArray),""))*$A105/IF($H105=0,12,$H105),"Manual Allocation",AB105))</f>
        <v/>
      </c>
      <c r="Q105" s="14" t="str" cm="1">
        <f t="array" ref="Q105">IF($F105="","",_xlfn.SWITCH($L105,"Equal allocation",ROUND($M105/12,2),"Weighted Allocation",$M105*_xll.BC.TURNOVER(Connection,$F105,,,Q$2,Q$3,IF(ApplyDimOnActuals="Yes",_xlfn.HSTACK(DimArray,DimValuesArray),""))*$A105/IF($H105=0,12,$H105),"Manual Allocation",AC105))</f>
        <v/>
      </c>
      <c r="R105" s="14" t="str" cm="1">
        <f t="array" ref="R105">IF($F105="","",_xlfn.SWITCH($L105,"Equal allocation",ROUND($M105/12,2),"Weighted Allocation",$M105*_xll.BC.TURNOVER(Connection,$F105,,,R$2,R$3,IF(ApplyDimOnActuals="Yes",_xlfn.HSTACK(DimArray,DimValuesArray),""))*$A105/IF($H105=0,12,$H105),"Manual Allocation",AD105))</f>
        <v/>
      </c>
      <c r="S105" s="14" t="str" cm="1">
        <f t="array" ref="S105">IF($F105="","",_xlfn.SWITCH($L105,"Equal allocation",ROUND($M105/12,2),"Weighted Allocation",$M105*_xll.BC.TURNOVER(Connection,$F105,,,S$2,S$3,IF(ApplyDimOnActuals="Yes",_xlfn.HSTACK(DimArray,DimValuesArray),""))*$A105/IF($H105=0,12,$H105),"Manual Allocation",AE105))</f>
        <v/>
      </c>
      <c r="T105" s="14" t="str" cm="1">
        <f t="array" ref="T105">IF($F105="","",_xlfn.SWITCH($L105,"Equal allocation",ROUND($M105/12,2),"Weighted Allocation",$M105*_xll.BC.TURNOVER(Connection,$F105,,,T$2,T$3,IF(ApplyDimOnActuals="Yes",_xlfn.HSTACK(DimArray,DimValuesArray),""))*$A105/IF($H105=0,12,$H105),"Manual Allocation",AF105))</f>
        <v/>
      </c>
      <c r="U105" s="14" t="str" cm="1">
        <f t="array" ref="U105">IF($F105="","",_xlfn.SWITCH($L105,"Equal allocation",ROUND($M105/12,2),"Weighted Allocation",$M105*_xll.BC.TURNOVER(Connection,$F105,,,U$2,U$3,IF(ApplyDimOnActuals="Yes",_xlfn.HSTACK(DimArray,DimValuesArray),""))*$A105/IF($H105=0,12,$H105),"Manual Allocation",AG105))</f>
        <v/>
      </c>
      <c r="V105" s="14" t="str" cm="1">
        <f t="array" ref="V105">IF($F105="","",_xlfn.SWITCH($L105,"Equal allocation",ROUND($M105/12,2),"Weighted Allocation",$M105*_xll.BC.TURNOVER(Connection,$F105,,,V$2,V$3,IF(ApplyDimOnActuals="Yes",_xlfn.HSTACK(DimArray,DimValuesArray),""))*$A105/IF($H105=0,12,$H105),"Manual Allocation",AH105))</f>
        <v/>
      </c>
      <c r="W105" s="14" t="str" cm="1">
        <f t="array" ref="W105">IF($F105="","",_xlfn.SWITCH($L105,"Equal allocation",ROUND($M105/12,2),"Weighted Allocation",$M105*_xll.BC.TURNOVER(Connection,$F105,,,W$2,W$3,IF(ApplyDimOnActuals="Yes",_xlfn.HSTACK(DimArray,DimValuesArray),""))*$A105/IF($H105=0,12,$H105),"Manual Allocation",AI105))</f>
        <v/>
      </c>
      <c r="X105" s="14" t="str" cm="1">
        <f t="array" ref="X105">IF($F105="","",_xlfn.SWITCH($L105,"Equal allocation",ROUND($M105/12,2),"Weighted Allocation",$M105*_xll.BC.TURNOVER(Connection,$F105,,,X$2,X$3,IF(ApplyDimOnActuals="Yes",_xlfn.HSTACK(DimArray,DimValuesArray),""))*$A105/IF($H105=0,12,$H105),"Manual Allocation",AJ105))</f>
        <v/>
      </c>
      <c r="Y105" s="14" t="str" cm="1">
        <f t="array" ref="Y105">IF($F105="","",_xlfn.SWITCH($L105,"Equal allocation",ROUND($M105/12,2),"Weighted Allocation",$M105*_xll.BC.TURNOVER(Connection,$F105,,,Y$2,Y$3,IF(ApplyDimOnActuals="Yes",_xlfn.HSTACK(DimArray,DimValuesArray),""))*$A105/IF($H105=0,12,$H105),"Manual Allocation",AK105))</f>
        <v/>
      </c>
      <c r="Z105" s="14" t="str" cm="1">
        <f t="array" ref="Z105">IF($F105="","",_xlfn.SWITCH($L105,"Equal allocation",ROUND($M105/12,2),"Weighted Allocation",$M105*_xll.BC.TURNOVER(Connection,$F105,,,Z$2,Z$3,IF(ApplyDimOnActuals="Yes",_xlfn.HSTACK(DimArray,DimValuesArray),""))*$A105/IF($H105=0,12,$H105),"Manual Allocation",AL105))</f>
        <v/>
      </c>
      <c r="AB105" s="2"/>
      <c r="AC105" s="2"/>
    </row>
    <row r="106" spans="8:29" x14ac:dyDescent="0.45">
      <c r="H106" s="14"/>
      <c r="I106" s="35"/>
      <c r="J106" s="15" t="str" cm="1">
        <f t="array" ref="J106">IF($F106="","",_xll.BC.WRITEBACKBUDGET(Connection,$G$8,$G$9,$A$8:$A$11,$L$1,$F106,$O106:$Z106,$O$1:$Z$1,$K106,_xlfn.HSTACK(DimArray,DimValuesArray)))</f>
        <v/>
      </c>
      <c r="K106" s="15"/>
      <c r="L106" s="15" t="str">
        <f t="shared" si="10"/>
        <v/>
      </c>
      <c r="M106" s="14" t="str">
        <f t="shared" si="11"/>
        <v/>
      </c>
      <c r="N106" s="14" t="str">
        <f t="shared" si="9"/>
        <v/>
      </c>
      <c r="O106" s="14" t="str" cm="1">
        <f t="array" ref="O106">IF($F106="","",_xlfn.SWITCH($L106,"Equal allocation",ROUND($M106/12,2),"Weighted Allocation",$M106*_xll.BC.TURNOVER(Connection,$F106,,,O$2,O$3,IF(ApplyDimOnActuals="Yes",_xlfn.HSTACK(DimArray,DimValuesArray),""))*$A106/IF($H106=0,12,$H106),"Manual Allocation",AA106))</f>
        <v/>
      </c>
      <c r="P106" s="14" t="str" cm="1">
        <f t="array" ref="P106">IF($F106="","",_xlfn.SWITCH($L106,"Equal allocation",ROUND($M106/12,2),"Weighted Allocation",$M106*_xll.BC.TURNOVER(Connection,$F106,,,P$2,P$3,IF(ApplyDimOnActuals="Yes",_xlfn.HSTACK(DimArray,DimValuesArray),""))*$A106/IF($H106=0,12,$H106),"Manual Allocation",AB106))</f>
        <v/>
      </c>
      <c r="Q106" s="14" t="str" cm="1">
        <f t="array" ref="Q106">IF($F106="","",_xlfn.SWITCH($L106,"Equal allocation",ROUND($M106/12,2),"Weighted Allocation",$M106*_xll.BC.TURNOVER(Connection,$F106,,,Q$2,Q$3,IF(ApplyDimOnActuals="Yes",_xlfn.HSTACK(DimArray,DimValuesArray),""))*$A106/IF($H106=0,12,$H106),"Manual Allocation",AC106))</f>
        <v/>
      </c>
      <c r="R106" s="14" t="str" cm="1">
        <f t="array" ref="R106">IF($F106="","",_xlfn.SWITCH($L106,"Equal allocation",ROUND($M106/12,2),"Weighted Allocation",$M106*_xll.BC.TURNOVER(Connection,$F106,,,R$2,R$3,IF(ApplyDimOnActuals="Yes",_xlfn.HSTACK(DimArray,DimValuesArray),""))*$A106/IF($H106=0,12,$H106),"Manual Allocation",AD106))</f>
        <v/>
      </c>
      <c r="S106" s="14" t="str" cm="1">
        <f t="array" ref="S106">IF($F106="","",_xlfn.SWITCH($L106,"Equal allocation",ROUND($M106/12,2),"Weighted Allocation",$M106*_xll.BC.TURNOVER(Connection,$F106,,,S$2,S$3,IF(ApplyDimOnActuals="Yes",_xlfn.HSTACK(DimArray,DimValuesArray),""))*$A106/IF($H106=0,12,$H106),"Manual Allocation",AE106))</f>
        <v/>
      </c>
      <c r="T106" s="14" t="str" cm="1">
        <f t="array" ref="T106">IF($F106="","",_xlfn.SWITCH($L106,"Equal allocation",ROUND($M106/12,2),"Weighted Allocation",$M106*_xll.BC.TURNOVER(Connection,$F106,,,T$2,T$3,IF(ApplyDimOnActuals="Yes",_xlfn.HSTACK(DimArray,DimValuesArray),""))*$A106/IF($H106=0,12,$H106),"Manual Allocation",AF106))</f>
        <v/>
      </c>
      <c r="U106" s="14" t="str" cm="1">
        <f t="array" ref="U106">IF($F106="","",_xlfn.SWITCH($L106,"Equal allocation",ROUND($M106/12,2),"Weighted Allocation",$M106*_xll.BC.TURNOVER(Connection,$F106,,,U$2,U$3,IF(ApplyDimOnActuals="Yes",_xlfn.HSTACK(DimArray,DimValuesArray),""))*$A106/IF($H106=0,12,$H106),"Manual Allocation",AG106))</f>
        <v/>
      </c>
      <c r="V106" s="14" t="str" cm="1">
        <f t="array" ref="V106">IF($F106="","",_xlfn.SWITCH($L106,"Equal allocation",ROUND($M106/12,2),"Weighted Allocation",$M106*_xll.BC.TURNOVER(Connection,$F106,,,V$2,V$3,IF(ApplyDimOnActuals="Yes",_xlfn.HSTACK(DimArray,DimValuesArray),""))*$A106/IF($H106=0,12,$H106),"Manual Allocation",AH106))</f>
        <v/>
      </c>
      <c r="W106" s="14" t="str" cm="1">
        <f t="array" ref="W106">IF($F106="","",_xlfn.SWITCH($L106,"Equal allocation",ROUND($M106/12,2),"Weighted Allocation",$M106*_xll.BC.TURNOVER(Connection,$F106,,,W$2,W$3,IF(ApplyDimOnActuals="Yes",_xlfn.HSTACK(DimArray,DimValuesArray),""))*$A106/IF($H106=0,12,$H106),"Manual Allocation",AI106))</f>
        <v/>
      </c>
      <c r="X106" s="14" t="str" cm="1">
        <f t="array" ref="X106">IF($F106="","",_xlfn.SWITCH($L106,"Equal allocation",ROUND($M106/12,2),"Weighted Allocation",$M106*_xll.BC.TURNOVER(Connection,$F106,,,X$2,X$3,IF(ApplyDimOnActuals="Yes",_xlfn.HSTACK(DimArray,DimValuesArray),""))*$A106/IF($H106=0,12,$H106),"Manual Allocation",AJ106))</f>
        <v/>
      </c>
      <c r="Y106" s="14" t="str" cm="1">
        <f t="array" ref="Y106">IF($F106="","",_xlfn.SWITCH($L106,"Equal allocation",ROUND($M106/12,2),"Weighted Allocation",$M106*_xll.BC.TURNOVER(Connection,$F106,,,Y$2,Y$3,IF(ApplyDimOnActuals="Yes",_xlfn.HSTACK(DimArray,DimValuesArray),""))*$A106/IF($H106=0,12,$H106),"Manual Allocation",AK106))</f>
        <v/>
      </c>
      <c r="Z106" s="14" t="str" cm="1">
        <f t="array" ref="Z106">IF($F106="","",_xlfn.SWITCH($L106,"Equal allocation",ROUND($M106/12,2),"Weighted Allocation",$M106*_xll.BC.TURNOVER(Connection,$F106,,,Z$2,Z$3,IF(ApplyDimOnActuals="Yes",_xlfn.HSTACK(DimArray,DimValuesArray),""))*$A106/IF($H106=0,12,$H106),"Manual Allocation",AL106))</f>
        <v/>
      </c>
      <c r="AB106" s="2"/>
      <c r="AC106" s="2"/>
    </row>
    <row r="107" spans="8:29" x14ac:dyDescent="0.45">
      <c r="H107" s="14"/>
      <c r="I107" s="35"/>
      <c r="J107" s="15" t="str" cm="1">
        <f t="array" ref="J107">IF($F107="","",_xll.BC.WRITEBACKBUDGET(Connection,$G$8,$G$9,$A$8:$A$11,$L$1,$F107,$O107:$Z107,$O$1:$Z$1,$K107,_xlfn.HSTACK(DimArray,DimValuesArray)))</f>
        <v/>
      </c>
      <c r="K107" s="15"/>
      <c r="L107" s="15" t="str">
        <f t="shared" si="10"/>
        <v/>
      </c>
      <c r="M107" s="14" t="str">
        <f t="shared" si="11"/>
        <v/>
      </c>
      <c r="N107" s="14" t="str">
        <f t="shared" si="9"/>
        <v/>
      </c>
      <c r="O107" s="14" t="str" cm="1">
        <f t="array" ref="O107">IF($F107="","",_xlfn.SWITCH($L107,"Equal allocation",ROUND($M107/12,2),"Weighted Allocation",$M107*_xll.BC.TURNOVER(Connection,$F107,,,O$2,O$3,IF(ApplyDimOnActuals="Yes",_xlfn.HSTACK(DimArray,DimValuesArray),""))*$A107/IF($H107=0,12,$H107),"Manual Allocation",AA107))</f>
        <v/>
      </c>
      <c r="P107" s="14" t="str" cm="1">
        <f t="array" ref="P107">IF($F107="","",_xlfn.SWITCH($L107,"Equal allocation",ROUND($M107/12,2),"Weighted Allocation",$M107*_xll.BC.TURNOVER(Connection,$F107,,,P$2,P$3,IF(ApplyDimOnActuals="Yes",_xlfn.HSTACK(DimArray,DimValuesArray),""))*$A107/IF($H107=0,12,$H107),"Manual Allocation",AB107))</f>
        <v/>
      </c>
      <c r="Q107" s="14" t="str" cm="1">
        <f t="array" ref="Q107">IF($F107="","",_xlfn.SWITCH($L107,"Equal allocation",ROUND($M107/12,2),"Weighted Allocation",$M107*_xll.BC.TURNOVER(Connection,$F107,,,Q$2,Q$3,IF(ApplyDimOnActuals="Yes",_xlfn.HSTACK(DimArray,DimValuesArray),""))*$A107/IF($H107=0,12,$H107),"Manual Allocation",AC107))</f>
        <v/>
      </c>
      <c r="R107" s="14" t="str" cm="1">
        <f t="array" ref="R107">IF($F107="","",_xlfn.SWITCH($L107,"Equal allocation",ROUND($M107/12,2),"Weighted Allocation",$M107*_xll.BC.TURNOVER(Connection,$F107,,,R$2,R$3,IF(ApplyDimOnActuals="Yes",_xlfn.HSTACK(DimArray,DimValuesArray),""))*$A107/IF($H107=0,12,$H107),"Manual Allocation",AD107))</f>
        <v/>
      </c>
      <c r="S107" s="14" t="str" cm="1">
        <f t="array" ref="S107">IF($F107="","",_xlfn.SWITCH($L107,"Equal allocation",ROUND($M107/12,2),"Weighted Allocation",$M107*_xll.BC.TURNOVER(Connection,$F107,,,S$2,S$3,IF(ApplyDimOnActuals="Yes",_xlfn.HSTACK(DimArray,DimValuesArray),""))*$A107/IF($H107=0,12,$H107),"Manual Allocation",AE107))</f>
        <v/>
      </c>
      <c r="T107" s="14" t="str" cm="1">
        <f t="array" ref="T107">IF($F107="","",_xlfn.SWITCH($L107,"Equal allocation",ROUND($M107/12,2),"Weighted Allocation",$M107*_xll.BC.TURNOVER(Connection,$F107,,,T$2,T$3,IF(ApplyDimOnActuals="Yes",_xlfn.HSTACK(DimArray,DimValuesArray),""))*$A107/IF($H107=0,12,$H107),"Manual Allocation",AF107))</f>
        <v/>
      </c>
      <c r="U107" s="14" t="str" cm="1">
        <f t="array" ref="U107">IF($F107="","",_xlfn.SWITCH($L107,"Equal allocation",ROUND($M107/12,2),"Weighted Allocation",$M107*_xll.BC.TURNOVER(Connection,$F107,,,U$2,U$3,IF(ApplyDimOnActuals="Yes",_xlfn.HSTACK(DimArray,DimValuesArray),""))*$A107/IF($H107=0,12,$H107),"Manual Allocation",AG107))</f>
        <v/>
      </c>
      <c r="V107" s="14" t="str" cm="1">
        <f t="array" ref="V107">IF($F107="","",_xlfn.SWITCH($L107,"Equal allocation",ROUND($M107/12,2),"Weighted Allocation",$M107*_xll.BC.TURNOVER(Connection,$F107,,,V$2,V$3,IF(ApplyDimOnActuals="Yes",_xlfn.HSTACK(DimArray,DimValuesArray),""))*$A107/IF($H107=0,12,$H107),"Manual Allocation",AH107))</f>
        <v/>
      </c>
      <c r="W107" s="14" t="str" cm="1">
        <f t="array" ref="W107">IF($F107="","",_xlfn.SWITCH($L107,"Equal allocation",ROUND($M107/12,2),"Weighted Allocation",$M107*_xll.BC.TURNOVER(Connection,$F107,,,W$2,W$3,IF(ApplyDimOnActuals="Yes",_xlfn.HSTACK(DimArray,DimValuesArray),""))*$A107/IF($H107=0,12,$H107),"Manual Allocation",AI107))</f>
        <v/>
      </c>
      <c r="X107" s="14" t="str" cm="1">
        <f t="array" ref="X107">IF($F107="","",_xlfn.SWITCH($L107,"Equal allocation",ROUND($M107/12,2),"Weighted Allocation",$M107*_xll.BC.TURNOVER(Connection,$F107,,,X$2,X$3,IF(ApplyDimOnActuals="Yes",_xlfn.HSTACK(DimArray,DimValuesArray),""))*$A107/IF($H107=0,12,$H107),"Manual Allocation",AJ107))</f>
        <v/>
      </c>
      <c r="Y107" s="14" t="str" cm="1">
        <f t="array" ref="Y107">IF($F107="","",_xlfn.SWITCH($L107,"Equal allocation",ROUND($M107/12,2),"Weighted Allocation",$M107*_xll.BC.TURNOVER(Connection,$F107,,,Y$2,Y$3,IF(ApplyDimOnActuals="Yes",_xlfn.HSTACK(DimArray,DimValuesArray),""))*$A107/IF($H107=0,12,$H107),"Manual Allocation",AK107))</f>
        <v/>
      </c>
      <c r="Z107" s="14" t="str" cm="1">
        <f t="array" ref="Z107">IF($F107="","",_xlfn.SWITCH($L107,"Equal allocation",ROUND($M107/12,2),"Weighted Allocation",$M107*_xll.BC.TURNOVER(Connection,$F107,,,Z$2,Z$3,IF(ApplyDimOnActuals="Yes",_xlfn.HSTACK(DimArray,DimValuesArray),""))*$A107/IF($H107=0,12,$H107),"Manual Allocation",AL107))</f>
        <v/>
      </c>
      <c r="AB107" s="2"/>
      <c r="AC107" s="2"/>
    </row>
    <row r="108" spans="8:29" x14ac:dyDescent="0.45">
      <c r="H108" s="14"/>
      <c r="I108" s="35"/>
      <c r="J108" s="15" t="str" cm="1">
        <f t="array" ref="J108">IF($F108="","",_xll.BC.WRITEBACKBUDGET(Connection,$G$8,$G$9,$A$8:$A$11,$L$1,$F108,$O108:$Z108,$O$1:$Z$1,$K108,_xlfn.HSTACK(DimArray,DimValuesArray)))</f>
        <v/>
      </c>
      <c r="K108" s="15"/>
      <c r="L108" s="15" t="str">
        <f t="shared" si="10"/>
        <v/>
      </c>
      <c r="M108" s="14" t="str">
        <f t="shared" si="11"/>
        <v/>
      </c>
      <c r="N108" s="14" t="str">
        <f t="shared" si="9"/>
        <v/>
      </c>
      <c r="O108" s="14" t="str" cm="1">
        <f t="array" ref="O108">IF($F108="","",_xlfn.SWITCH($L108,"Equal allocation",ROUND($M108/12,2),"Weighted Allocation",$M108*_xll.BC.TURNOVER(Connection,$F108,,,O$2,O$3,IF(ApplyDimOnActuals="Yes",_xlfn.HSTACK(DimArray,DimValuesArray),""))*$A108/IF($H108=0,12,$H108),"Manual Allocation",AA108))</f>
        <v/>
      </c>
      <c r="P108" s="14" t="str" cm="1">
        <f t="array" ref="P108">IF($F108="","",_xlfn.SWITCH($L108,"Equal allocation",ROUND($M108/12,2),"Weighted Allocation",$M108*_xll.BC.TURNOVER(Connection,$F108,,,P$2,P$3,IF(ApplyDimOnActuals="Yes",_xlfn.HSTACK(DimArray,DimValuesArray),""))*$A108/IF($H108=0,12,$H108),"Manual Allocation",AB108))</f>
        <v/>
      </c>
      <c r="Q108" s="14" t="str" cm="1">
        <f t="array" ref="Q108">IF($F108="","",_xlfn.SWITCH($L108,"Equal allocation",ROUND($M108/12,2),"Weighted Allocation",$M108*_xll.BC.TURNOVER(Connection,$F108,,,Q$2,Q$3,IF(ApplyDimOnActuals="Yes",_xlfn.HSTACK(DimArray,DimValuesArray),""))*$A108/IF($H108=0,12,$H108),"Manual Allocation",AC108))</f>
        <v/>
      </c>
      <c r="R108" s="14" t="str" cm="1">
        <f t="array" ref="R108">IF($F108="","",_xlfn.SWITCH($L108,"Equal allocation",ROUND($M108/12,2),"Weighted Allocation",$M108*_xll.BC.TURNOVER(Connection,$F108,,,R$2,R$3,IF(ApplyDimOnActuals="Yes",_xlfn.HSTACK(DimArray,DimValuesArray),""))*$A108/IF($H108=0,12,$H108),"Manual Allocation",AD108))</f>
        <v/>
      </c>
      <c r="S108" s="14" t="str" cm="1">
        <f t="array" ref="S108">IF($F108="","",_xlfn.SWITCH($L108,"Equal allocation",ROUND($M108/12,2),"Weighted Allocation",$M108*_xll.BC.TURNOVER(Connection,$F108,,,S$2,S$3,IF(ApplyDimOnActuals="Yes",_xlfn.HSTACK(DimArray,DimValuesArray),""))*$A108/IF($H108=0,12,$H108),"Manual Allocation",AE108))</f>
        <v/>
      </c>
      <c r="T108" s="14" t="str" cm="1">
        <f t="array" ref="T108">IF($F108="","",_xlfn.SWITCH($L108,"Equal allocation",ROUND($M108/12,2),"Weighted Allocation",$M108*_xll.BC.TURNOVER(Connection,$F108,,,T$2,T$3,IF(ApplyDimOnActuals="Yes",_xlfn.HSTACK(DimArray,DimValuesArray),""))*$A108/IF($H108=0,12,$H108),"Manual Allocation",AF108))</f>
        <v/>
      </c>
      <c r="U108" s="14" t="str" cm="1">
        <f t="array" ref="U108">IF($F108="","",_xlfn.SWITCH($L108,"Equal allocation",ROUND($M108/12,2),"Weighted Allocation",$M108*_xll.BC.TURNOVER(Connection,$F108,,,U$2,U$3,IF(ApplyDimOnActuals="Yes",_xlfn.HSTACK(DimArray,DimValuesArray),""))*$A108/IF($H108=0,12,$H108),"Manual Allocation",AG108))</f>
        <v/>
      </c>
      <c r="V108" s="14" t="str" cm="1">
        <f t="array" ref="V108">IF($F108="","",_xlfn.SWITCH($L108,"Equal allocation",ROUND($M108/12,2),"Weighted Allocation",$M108*_xll.BC.TURNOVER(Connection,$F108,,,V$2,V$3,IF(ApplyDimOnActuals="Yes",_xlfn.HSTACK(DimArray,DimValuesArray),""))*$A108/IF($H108=0,12,$H108),"Manual Allocation",AH108))</f>
        <v/>
      </c>
      <c r="W108" s="14" t="str" cm="1">
        <f t="array" ref="W108">IF($F108="","",_xlfn.SWITCH($L108,"Equal allocation",ROUND($M108/12,2),"Weighted Allocation",$M108*_xll.BC.TURNOVER(Connection,$F108,,,W$2,W$3,IF(ApplyDimOnActuals="Yes",_xlfn.HSTACK(DimArray,DimValuesArray),""))*$A108/IF($H108=0,12,$H108),"Manual Allocation",AI108))</f>
        <v/>
      </c>
      <c r="X108" s="14" t="str" cm="1">
        <f t="array" ref="X108">IF($F108="","",_xlfn.SWITCH($L108,"Equal allocation",ROUND($M108/12,2),"Weighted Allocation",$M108*_xll.BC.TURNOVER(Connection,$F108,,,X$2,X$3,IF(ApplyDimOnActuals="Yes",_xlfn.HSTACK(DimArray,DimValuesArray),""))*$A108/IF($H108=0,12,$H108),"Manual Allocation",AJ108))</f>
        <v/>
      </c>
      <c r="Y108" s="14" t="str" cm="1">
        <f t="array" ref="Y108">IF($F108="","",_xlfn.SWITCH($L108,"Equal allocation",ROUND($M108/12,2),"Weighted Allocation",$M108*_xll.BC.TURNOVER(Connection,$F108,,,Y$2,Y$3,IF(ApplyDimOnActuals="Yes",_xlfn.HSTACK(DimArray,DimValuesArray),""))*$A108/IF($H108=0,12,$H108),"Manual Allocation",AK108))</f>
        <v/>
      </c>
      <c r="Z108" s="14" t="str" cm="1">
        <f t="array" ref="Z108">IF($F108="","",_xlfn.SWITCH($L108,"Equal allocation",ROUND($M108/12,2),"Weighted Allocation",$M108*_xll.BC.TURNOVER(Connection,$F108,,,Z$2,Z$3,IF(ApplyDimOnActuals="Yes",_xlfn.HSTACK(DimArray,DimValuesArray),""))*$A108/IF($H108=0,12,$H108),"Manual Allocation",AL108))</f>
        <v/>
      </c>
      <c r="AB108" s="2"/>
      <c r="AC108" s="2"/>
    </row>
    <row r="109" spans="8:29" x14ac:dyDescent="0.45">
      <c r="H109" s="14"/>
      <c r="I109" s="35"/>
      <c r="J109" s="15" t="str" cm="1">
        <f t="array" ref="J109">IF($F109="","",_xll.BC.WRITEBACKBUDGET(Connection,$G$8,$G$9,$A$8:$A$11,$L$1,$F109,$O109:$Z109,$O$1:$Z$1,$K109,_xlfn.HSTACK(DimArray,DimValuesArray)))</f>
        <v/>
      </c>
      <c r="K109" s="15"/>
      <c r="L109" s="15" t="str">
        <f t="shared" si="10"/>
        <v/>
      </c>
      <c r="M109" s="14" t="str">
        <f t="shared" si="11"/>
        <v/>
      </c>
      <c r="N109" s="14" t="str">
        <f t="shared" si="9"/>
        <v/>
      </c>
      <c r="O109" s="14" t="str" cm="1">
        <f t="array" ref="O109">IF($F109="","",_xlfn.SWITCH($L109,"Equal allocation",ROUND($M109/12,2),"Weighted Allocation",$M109*_xll.BC.TURNOVER(Connection,$F109,,,O$2,O$3,IF(ApplyDimOnActuals="Yes",_xlfn.HSTACK(DimArray,DimValuesArray),""))*$A109/IF($H109=0,12,$H109),"Manual Allocation",AA109))</f>
        <v/>
      </c>
      <c r="P109" s="14" t="str" cm="1">
        <f t="array" ref="P109">IF($F109="","",_xlfn.SWITCH($L109,"Equal allocation",ROUND($M109/12,2),"Weighted Allocation",$M109*_xll.BC.TURNOVER(Connection,$F109,,,P$2,P$3,IF(ApplyDimOnActuals="Yes",_xlfn.HSTACK(DimArray,DimValuesArray),""))*$A109/IF($H109=0,12,$H109),"Manual Allocation",AB109))</f>
        <v/>
      </c>
      <c r="Q109" s="14" t="str" cm="1">
        <f t="array" ref="Q109">IF($F109="","",_xlfn.SWITCH($L109,"Equal allocation",ROUND($M109/12,2),"Weighted Allocation",$M109*_xll.BC.TURNOVER(Connection,$F109,,,Q$2,Q$3,IF(ApplyDimOnActuals="Yes",_xlfn.HSTACK(DimArray,DimValuesArray),""))*$A109/IF($H109=0,12,$H109),"Manual Allocation",AC109))</f>
        <v/>
      </c>
      <c r="R109" s="14" t="str" cm="1">
        <f t="array" ref="R109">IF($F109="","",_xlfn.SWITCH($L109,"Equal allocation",ROUND($M109/12,2),"Weighted Allocation",$M109*_xll.BC.TURNOVER(Connection,$F109,,,R$2,R$3,IF(ApplyDimOnActuals="Yes",_xlfn.HSTACK(DimArray,DimValuesArray),""))*$A109/IF($H109=0,12,$H109),"Manual Allocation",AD109))</f>
        <v/>
      </c>
      <c r="S109" s="14" t="str" cm="1">
        <f t="array" ref="S109">IF($F109="","",_xlfn.SWITCH($L109,"Equal allocation",ROUND($M109/12,2),"Weighted Allocation",$M109*_xll.BC.TURNOVER(Connection,$F109,,,S$2,S$3,IF(ApplyDimOnActuals="Yes",_xlfn.HSTACK(DimArray,DimValuesArray),""))*$A109/IF($H109=0,12,$H109),"Manual Allocation",AE109))</f>
        <v/>
      </c>
      <c r="T109" s="14" t="str" cm="1">
        <f t="array" ref="T109">IF($F109="","",_xlfn.SWITCH($L109,"Equal allocation",ROUND($M109/12,2),"Weighted Allocation",$M109*_xll.BC.TURNOVER(Connection,$F109,,,T$2,T$3,IF(ApplyDimOnActuals="Yes",_xlfn.HSTACK(DimArray,DimValuesArray),""))*$A109/IF($H109=0,12,$H109),"Manual Allocation",AF109))</f>
        <v/>
      </c>
      <c r="U109" s="14" t="str" cm="1">
        <f t="array" ref="U109">IF($F109="","",_xlfn.SWITCH($L109,"Equal allocation",ROUND($M109/12,2),"Weighted Allocation",$M109*_xll.BC.TURNOVER(Connection,$F109,,,U$2,U$3,IF(ApplyDimOnActuals="Yes",_xlfn.HSTACK(DimArray,DimValuesArray),""))*$A109/IF($H109=0,12,$H109),"Manual Allocation",AG109))</f>
        <v/>
      </c>
      <c r="V109" s="14" t="str" cm="1">
        <f t="array" ref="V109">IF($F109="","",_xlfn.SWITCH($L109,"Equal allocation",ROUND($M109/12,2),"Weighted Allocation",$M109*_xll.BC.TURNOVER(Connection,$F109,,,V$2,V$3,IF(ApplyDimOnActuals="Yes",_xlfn.HSTACK(DimArray,DimValuesArray),""))*$A109/IF($H109=0,12,$H109),"Manual Allocation",AH109))</f>
        <v/>
      </c>
      <c r="W109" s="14" t="str" cm="1">
        <f t="array" ref="W109">IF($F109="","",_xlfn.SWITCH($L109,"Equal allocation",ROUND($M109/12,2),"Weighted Allocation",$M109*_xll.BC.TURNOVER(Connection,$F109,,,W$2,W$3,IF(ApplyDimOnActuals="Yes",_xlfn.HSTACK(DimArray,DimValuesArray),""))*$A109/IF($H109=0,12,$H109),"Manual Allocation",AI109))</f>
        <v/>
      </c>
      <c r="X109" s="14" t="str" cm="1">
        <f t="array" ref="X109">IF($F109="","",_xlfn.SWITCH($L109,"Equal allocation",ROUND($M109/12,2),"Weighted Allocation",$M109*_xll.BC.TURNOVER(Connection,$F109,,,X$2,X$3,IF(ApplyDimOnActuals="Yes",_xlfn.HSTACK(DimArray,DimValuesArray),""))*$A109/IF($H109=0,12,$H109),"Manual Allocation",AJ109))</f>
        <v/>
      </c>
      <c r="Y109" s="14" t="str" cm="1">
        <f t="array" ref="Y109">IF($F109="","",_xlfn.SWITCH($L109,"Equal allocation",ROUND($M109/12,2),"Weighted Allocation",$M109*_xll.BC.TURNOVER(Connection,$F109,,,Y$2,Y$3,IF(ApplyDimOnActuals="Yes",_xlfn.HSTACK(DimArray,DimValuesArray),""))*$A109/IF($H109=0,12,$H109),"Manual Allocation",AK109))</f>
        <v/>
      </c>
      <c r="Z109" s="14" t="str" cm="1">
        <f t="array" ref="Z109">IF($F109="","",_xlfn.SWITCH($L109,"Equal allocation",ROUND($M109/12,2),"Weighted Allocation",$M109*_xll.BC.TURNOVER(Connection,$F109,,,Z$2,Z$3,IF(ApplyDimOnActuals="Yes",_xlfn.HSTACK(DimArray,DimValuesArray),""))*$A109/IF($H109=0,12,$H109),"Manual Allocation",AL109))</f>
        <v/>
      </c>
      <c r="AB109" s="2"/>
      <c r="AC109" s="2"/>
    </row>
    <row r="110" spans="8:29" x14ac:dyDescent="0.45">
      <c r="H110" s="14"/>
      <c r="I110" s="35"/>
      <c r="J110" s="15" t="str" cm="1">
        <f t="array" ref="J110">IF($F110="","",_xll.BC.WRITEBACKBUDGET(Connection,$G$8,$G$9,$A$8:$A$11,$L$1,$F110,$O110:$Z110,$O$1:$Z$1,$K110,_xlfn.HSTACK(DimArray,DimValuesArray)))</f>
        <v/>
      </c>
      <c r="K110" s="15"/>
      <c r="L110" s="15" t="str">
        <f t="shared" si="10"/>
        <v/>
      </c>
      <c r="M110" s="14" t="str">
        <f t="shared" si="11"/>
        <v/>
      </c>
      <c r="N110" s="14" t="str">
        <f t="shared" si="9"/>
        <v/>
      </c>
      <c r="O110" s="14" t="str" cm="1">
        <f t="array" ref="O110">IF($F110="","",_xlfn.SWITCH($L110,"Equal allocation",ROUND($M110/12,2),"Weighted Allocation",$M110*_xll.BC.TURNOVER(Connection,$F110,,,O$2,O$3,IF(ApplyDimOnActuals="Yes",_xlfn.HSTACK(DimArray,DimValuesArray),""))*$A110/IF($H110=0,12,$H110),"Manual Allocation",AA110))</f>
        <v/>
      </c>
      <c r="P110" s="14" t="str" cm="1">
        <f t="array" ref="P110">IF($F110="","",_xlfn.SWITCH($L110,"Equal allocation",ROUND($M110/12,2),"Weighted Allocation",$M110*_xll.BC.TURNOVER(Connection,$F110,,,P$2,P$3,IF(ApplyDimOnActuals="Yes",_xlfn.HSTACK(DimArray,DimValuesArray),""))*$A110/IF($H110=0,12,$H110),"Manual Allocation",AB110))</f>
        <v/>
      </c>
      <c r="Q110" s="14" t="str" cm="1">
        <f t="array" ref="Q110">IF($F110="","",_xlfn.SWITCH($L110,"Equal allocation",ROUND($M110/12,2),"Weighted Allocation",$M110*_xll.BC.TURNOVER(Connection,$F110,,,Q$2,Q$3,IF(ApplyDimOnActuals="Yes",_xlfn.HSTACK(DimArray,DimValuesArray),""))*$A110/IF($H110=0,12,$H110),"Manual Allocation",AC110))</f>
        <v/>
      </c>
      <c r="R110" s="14" t="str" cm="1">
        <f t="array" ref="R110">IF($F110="","",_xlfn.SWITCH($L110,"Equal allocation",ROUND($M110/12,2),"Weighted Allocation",$M110*_xll.BC.TURNOVER(Connection,$F110,,,R$2,R$3,IF(ApplyDimOnActuals="Yes",_xlfn.HSTACK(DimArray,DimValuesArray),""))*$A110/IF($H110=0,12,$H110),"Manual Allocation",AD110))</f>
        <v/>
      </c>
      <c r="S110" s="14" t="str" cm="1">
        <f t="array" ref="S110">IF($F110="","",_xlfn.SWITCH($L110,"Equal allocation",ROUND($M110/12,2),"Weighted Allocation",$M110*_xll.BC.TURNOVER(Connection,$F110,,,S$2,S$3,IF(ApplyDimOnActuals="Yes",_xlfn.HSTACK(DimArray,DimValuesArray),""))*$A110/IF($H110=0,12,$H110),"Manual Allocation",AE110))</f>
        <v/>
      </c>
      <c r="T110" s="14" t="str" cm="1">
        <f t="array" ref="T110">IF($F110="","",_xlfn.SWITCH($L110,"Equal allocation",ROUND($M110/12,2),"Weighted Allocation",$M110*_xll.BC.TURNOVER(Connection,$F110,,,T$2,T$3,IF(ApplyDimOnActuals="Yes",_xlfn.HSTACK(DimArray,DimValuesArray),""))*$A110/IF($H110=0,12,$H110),"Manual Allocation",AF110))</f>
        <v/>
      </c>
      <c r="U110" s="14" t="str" cm="1">
        <f t="array" ref="U110">IF($F110="","",_xlfn.SWITCH($L110,"Equal allocation",ROUND($M110/12,2),"Weighted Allocation",$M110*_xll.BC.TURNOVER(Connection,$F110,,,U$2,U$3,IF(ApplyDimOnActuals="Yes",_xlfn.HSTACK(DimArray,DimValuesArray),""))*$A110/IF($H110=0,12,$H110),"Manual Allocation",AG110))</f>
        <v/>
      </c>
      <c r="V110" s="14" t="str" cm="1">
        <f t="array" ref="V110">IF($F110="","",_xlfn.SWITCH($L110,"Equal allocation",ROUND($M110/12,2),"Weighted Allocation",$M110*_xll.BC.TURNOVER(Connection,$F110,,,V$2,V$3,IF(ApplyDimOnActuals="Yes",_xlfn.HSTACK(DimArray,DimValuesArray),""))*$A110/IF($H110=0,12,$H110),"Manual Allocation",AH110))</f>
        <v/>
      </c>
      <c r="W110" s="14" t="str" cm="1">
        <f t="array" ref="W110">IF($F110="","",_xlfn.SWITCH($L110,"Equal allocation",ROUND($M110/12,2),"Weighted Allocation",$M110*_xll.BC.TURNOVER(Connection,$F110,,,W$2,W$3,IF(ApplyDimOnActuals="Yes",_xlfn.HSTACK(DimArray,DimValuesArray),""))*$A110/IF($H110=0,12,$H110),"Manual Allocation",AI110))</f>
        <v/>
      </c>
      <c r="X110" s="14" t="str" cm="1">
        <f t="array" ref="X110">IF($F110="","",_xlfn.SWITCH($L110,"Equal allocation",ROUND($M110/12,2),"Weighted Allocation",$M110*_xll.BC.TURNOVER(Connection,$F110,,,X$2,X$3,IF(ApplyDimOnActuals="Yes",_xlfn.HSTACK(DimArray,DimValuesArray),""))*$A110/IF($H110=0,12,$H110),"Manual Allocation",AJ110))</f>
        <v/>
      </c>
      <c r="Y110" s="14" t="str" cm="1">
        <f t="array" ref="Y110">IF($F110="","",_xlfn.SWITCH($L110,"Equal allocation",ROUND($M110/12,2),"Weighted Allocation",$M110*_xll.BC.TURNOVER(Connection,$F110,,,Y$2,Y$3,IF(ApplyDimOnActuals="Yes",_xlfn.HSTACK(DimArray,DimValuesArray),""))*$A110/IF($H110=0,12,$H110),"Manual Allocation",AK110))</f>
        <v/>
      </c>
      <c r="Z110" s="14" t="str" cm="1">
        <f t="array" ref="Z110">IF($F110="","",_xlfn.SWITCH($L110,"Equal allocation",ROUND($M110/12,2),"Weighted Allocation",$M110*_xll.BC.TURNOVER(Connection,$F110,,,Z$2,Z$3,IF(ApplyDimOnActuals="Yes",_xlfn.HSTACK(DimArray,DimValuesArray),""))*$A110/IF($H110=0,12,$H110),"Manual Allocation",AL110))</f>
        <v/>
      </c>
      <c r="AB110" s="2"/>
      <c r="AC110" s="2"/>
    </row>
    <row r="111" spans="8:29" x14ac:dyDescent="0.45">
      <c r="H111" s="14"/>
      <c r="I111" s="35"/>
      <c r="J111" s="15" t="str" cm="1">
        <f t="array" ref="J111">IF($F111="","",_xll.BC.WRITEBACKBUDGET(Connection,$G$8,$G$9,$A$8:$A$11,$L$1,$F111,$O111:$Z111,$O$1:$Z$1,$K111,_xlfn.HSTACK(DimArray,DimValuesArray)))</f>
        <v/>
      </c>
      <c r="K111" s="15"/>
      <c r="L111" s="15" t="str">
        <f t="shared" si="10"/>
        <v/>
      </c>
      <c r="M111" s="14" t="str">
        <f t="shared" si="11"/>
        <v/>
      </c>
      <c r="N111" s="14" t="str">
        <f t="shared" si="9"/>
        <v/>
      </c>
      <c r="O111" s="14" t="str" cm="1">
        <f t="array" ref="O111">IF($F111="","",_xlfn.SWITCH($L111,"Equal allocation",ROUND($M111/12,2),"Weighted Allocation",$M111*_xll.BC.TURNOVER(Connection,$F111,,,O$2,O$3,IF(ApplyDimOnActuals="Yes",_xlfn.HSTACK(DimArray,DimValuesArray),""))*$A111/IF($H111=0,12,$H111),"Manual Allocation",AA111))</f>
        <v/>
      </c>
      <c r="P111" s="14" t="str" cm="1">
        <f t="array" ref="P111">IF($F111="","",_xlfn.SWITCH($L111,"Equal allocation",ROUND($M111/12,2),"Weighted Allocation",$M111*_xll.BC.TURNOVER(Connection,$F111,,,P$2,P$3,IF(ApplyDimOnActuals="Yes",_xlfn.HSTACK(DimArray,DimValuesArray),""))*$A111/IF($H111=0,12,$H111),"Manual Allocation",AB111))</f>
        <v/>
      </c>
      <c r="Q111" s="14" t="str" cm="1">
        <f t="array" ref="Q111">IF($F111="","",_xlfn.SWITCH($L111,"Equal allocation",ROUND($M111/12,2),"Weighted Allocation",$M111*_xll.BC.TURNOVER(Connection,$F111,,,Q$2,Q$3,IF(ApplyDimOnActuals="Yes",_xlfn.HSTACK(DimArray,DimValuesArray),""))*$A111/IF($H111=0,12,$H111),"Manual Allocation",AC111))</f>
        <v/>
      </c>
      <c r="R111" s="14" t="str" cm="1">
        <f t="array" ref="R111">IF($F111="","",_xlfn.SWITCH($L111,"Equal allocation",ROUND($M111/12,2),"Weighted Allocation",$M111*_xll.BC.TURNOVER(Connection,$F111,,,R$2,R$3,IF(ApplyDimOnActuals="Yes",_xlfn.HSTACK(DimArray,DimValuesArray),""))*$A111/IF($H111=0,12,$H111),"Manual Allocation",AD111))</f>
        <v/>
      </c>
      <c r="S111" s="14" t="str" cm="1">
        <f t="array" ref="S111">IF($F111="","",_xlfn.SWITCH($L111,"Equal allocation",ROUND($M111/12,2),"Weighted Allocation",$M111*_xll.BC.TURNOVER(Connection,$F111,,,S$2,S$3,IF(ApplyDimOnActuals="Yes",_xlfn.HSTACK(DimArray,DimValuesArray),""))*$A111/IF($H111=0,12,$H111),"Manual Allocation",AE111))</f>
        <v/>
      </c>
      <c r="T111" s="14" t="str" cm="1">
        <f t="array" ref="T111">IF($F111="","",_xlfn.SWITCH($L111,"Equal allocation",ROUND($M111/12,2),"Weighted Allocation",$M111*_xll.BC.TURNOVER(Connection,$F111,,,T$2,T$3,IF(ApplyDimOnActuals="Yes",_xlfn.HSTACK(DimArray,DimValuesArray),""))*$A111/IF($H111=0,12,$H111),"Manual Allocation",AF111))</f>
        <v/>
      </c>
      <c r="U111" s="14" t="str" cm="1">
        <f t="array" ref="U111">IF($F111="","",_xlfn.SWITCH($L111,"Equal allocation",ROUND($M111/12,2),"Weighted Allocation",$M111*_xll.BC.TURNOVER(Connection,$F111,,,U$2,U$3,IF(ApplyDimOnActuals="Yes",_xlfn.HSTACK(DimArray,DimValuesArray),""))*$A111/IF($H111=0,12,$H111),"Manual Allocation",AG111))</f>
        <v/>
      </c>
      <c r="V111" s="14" t="str" cm="1">
        <f t="array" ref="V111">IF($F111="","",_xlfn.SWITCH($L111,"Equal allocation",ROUND($M111/12,2),"Weighted Allocation",$M111*_xll.BC.TURNOVER(Connection,$F111,,,V$2,V$3,IF(ApplyDimOnActuals="Yes",_xlfn.HSTACK(DimArray,DimValuesArray),""))*$A111/IF($H111=0,12,$H111),"Manual Allocation",AH111))</f>
        <v/>
      </c>
      <c r="W111" s="14" t="str" cm="1">
        <f t="array" ref="W111">IF($F111="","",_xlfn.SWITCH($L111,"Equal allocation",ROUND($M111/12,2),"Weighted Allocation",$M111*_xll.BC.TURNOVER(Connection,$F111,,,W$2,W$3,IF(ApplyDimOnActuals="Yes",_xlfn.HSTACK(DimArray,DimValuesArray),""))*$A111/IF($H111=0,12,$H111),"Manual Allocation",AI111))</f>
        <v/>
      </c>
      <c r="X111" s="14" t="str" cm="1">
        <f t="array" ref="X111">IF($F111="","",_xlfn.SWITCH($L111,"Equal allocation",ROUND($M111/12,2),"Weighted Allocation",$M111*_xll.BC.TURNOVER(Connection,$F111,,,X$2,X$3,IF(ApplyDimOnActuals="Yes",_xlfn.HSTACK(DimArray,DimValuesArray),""))*$A111/IF($H111=0,12,$H111),"Manual Allocation",AJ111))</f>
        <v/>
      </c>
      <c r="Y111" s="14" t="str" cm="1">
        <f t="array" ref="Y111">IF($F111="","",_xlfn.SWITCH($L111,"Equal allocation",ROUND($M111/12,2),"Weighted Allocation",$M111*_xll.BC.TURNOVER(Connection,$F111,,,Y$2,Y$3,IF(ApplyDimOnActuals="Yes",_xlfn.HSTACK(DimArray,DimValuesArray),""))*$A111/IF($H111=0,12,$H111),"Manual Allocation",AK111))</f>
        <v/>
      </c>
      <c r="Z111" s="14" t="str" cm="1">
        <f t="array" ref="Z111">IF($F111="","",_xlfn.SWITCH($L111,"Equal allocation",ROUND($M111/12,2),"Weighted Allocation",$M111*_xll.BC.TURNOVER(Connection,$F111,,,Z$2,Z$3,IF(ApplyDimOnActuals="Yes",_xlfn.HSTACK(DimArray,DimValuesArray),""))*$A111/IF($H111=0,12,$H111),"Manual Allocation",AL111))</f>
        <v/>
      </c>
      <c r="AB111" s="2"/>
      <c r="AC111" s="2"/>
    </row>
    <row r="112" spans="8:29" x14ac:dyDescent="0.45">
      <c r="H112" s="14"/>
      <c r="I112" s="35"/>
      <c r="J112" s="15" t="str" cm="1">
        <f t="array" ref="J112">IF($F112="","",_xll.BC.WRITEBACKBUDGET(Connection,$G$8,$G$9,$A$8:$A$11,$L$1,$F112,$O112:$Z112,$O$1:$Z$1,$K112,_xlfn.HSTACK(DimArray,DimValuesArray)))</f>
        <v/>
      </c>
      <c r="K112" s="15"/>
      <c r="L112" s="15" t="str">
        <f t="shared" si="10"/>
        <v/>
      </c>
      <c r="M112" s="14" t="str">
        <f t="shared" si="11"/>
        <v/>
      </c>
      <c r="N112" s="14" t="str">
        <f t="shared" si="9"/>
        <v/>
      </c>
      <c r="O112" s="14" t="str" cm="1">
        <f t="array" ref="O112">IF($F112="","",_xlfn.SWITCH($L112,"Equal allocation",ROUND($M112/12,2),"Weighted Allocation",$M112*_xll.BC.TURNOVER(Connection,$F112,,,O$2,O$3,IF(ApplyDimOnActuals="Yes",_xlfn.HSTACK(DimArray,DimValuesArray),""))*$A112/IF($H112=0,12,$H112),"Manual Allocation",AA112))</f>
        <v/>
      </c>
      <c r="P112" s="14" t="str" cm="1">
        <f t="array" ref="P112">IF($F112="","",_xlfn.SWITCH($L112,"Equal allocation",ROUND($M112/12,2),"Weighted Allocation",$M112*_xll.BC.TURNOVER(Connection,$F112,,,P$2,P$3,IF(ApplyDimOnActuals="Yes",_xlfn.HSTACK(DimArray,DimValuesArray),""))*$A112/IF($H112=0,12,$H112),"Manual Allocation",AB112))</f>
        <v/>
      </c>
      <c r="Q112" s="14" t="str" cm="1">
        <f t="array" ref="Q112">IF($F112="","",_xlfn.SWITCH($L112,"Equal allocation",ROUND($M112/12,2),"Weighted Allocation",$M112*_xll.BC.TURNOVER(Connection,$F112,,,Q$2,Q$3,IF(ApplyDimOnActuals="Yes",_xlfn.HSTACK(DimArray,DimValuesArray),""))*$A112/IF($H112=0,12,$H112),"Manual Allocation",AC112))</f>
        <v/>
      </c>
      <c r="R112" s="14" t="str" cm="1">
        <f t="array" ref="R112">IF($F112="","",_xlfn.SWITCH($L112,"Equal allocation",ROUND($M112/12,2),"Weighted Allocation",$M112*_xll.BC.TURNOVER(Connection,$F112,,,R$2,R$3,IF(ApplyDimOnActuals="Yes",_xlfn.HSTACK(DimArray,DimValuesArray),""))*$A112/IF($H112=0,12,$H112),"Manual Allocation",AD112))</f>
        <v/>
      </c>
      <c r="S112" s="14" t="str" cm="1">
        <f t="array" ref="S112">IF($F112="","",_xlfn.SWITCH($L112,"Equal allocation",ROUND($M112/12,2),"Weighted Allocation",$M112*_xll.BC.TURNOVER(Connection,$F112,,,S$2,S$3,IF(ApplyDimOnActuals="Yes",_xlfn.HSTACK(DimArray,DimValuesArray),""))*$A112/IF($H112=0,12,$H112),"Manual Allocation",AE112))</f>
        <v/>
      </c>
      <c r="T112" s="14" t="str" cm="1">
        <f t="array" ref="T112">IF($F112="","",_xlfn.SWITCH($L112,"Equal allocation",ROUND($M112/12,2),"Weighted Allocation",$M112*_xll.BC.TURNOVER(Connection,$F112,,,T$2,T$3,IF(ApplyDimOnActuals="Yes",_xlfn.HSTACK(DimArray,DimValuesArray),""))*$A112/IF($H112=0,12,$H112),"Manual Allocation",AF112))</f>
        <v/>
      </c>
      <c r="U112" s="14" t="str" cm="1">
        <f t="array" ref="U112">IF($F112="","",_xlfn.SWITCH($L112,"Equal allocation",ROUND($M112/12,2),"Weighted Allocation",$M112*_xll.BC.TURNOVER(Connection,$F112,,,U$2,U$3,IF(ApplyDimOnActuals="Yes",_xlfn.HSTACK(DimArray,DimValuesArray),""))*$A112/IF($H112=0,12,$H112),"Manual Allocation",AG112))</f>
        <v/>
      </c>
      <c r="V112" s="14" t="str" cm="1">
        <f t="array" ref="V112">IF($F112="","",_xlfn.SWITCH($L112,"Equal allocation",ROUND($M112/12,2),"Weighted Allocation",$M112*_xll.BC.TURNOVER(Connection,$F112,,,V$2,V$3,IF(ApplyDimOnActuals="Yes",_xlfn.HSTACK(DimArray,DimValuesArray),""))*$A112/IF($H112=0,12,$H112),"Manual Allocation",AH112))</f>
        <v/>
      </c>
      <c r="W112" s="14" t="str" cm="1">
        <f t="array" ref="W112">IF($F112="","",_xlfn.SWITCH($L112,"Equal allocation",ROUND($M112/12,2),"Weighted Allocation",$M112*_xll.BC.TURNOVER(Connection,$F112,,,W$2,W$3,IF(ApplyDimOnActuals="Yes",_xlfn.HSTACK(DimArray,DimValuesArray),""))*$A112/IF($H112=0,12,$H112),"Manual Allocation",AI112))</f>
        <v/>
      </c>
      <c r="X112" s="14" t="str" cm="1">
        <f t="array" ref="X112">IF($F112="","",_xlfn.SWITCH($L112,"Equal allocation",ROUND($M112/12,2),"Weighted Allocation",$M112*_xll.BC.TURNOVER(Connection,$F112,,,X$2,X$3,IF(ApplyDimOnActuals="Yes",_xlfn.HSTACK(DimArray,DimValuesArray),""))*$A112/IF($H112=0,12,$H112),"Manual Allocation",AJ112))</f>
        <v/>
      </c>
      <c r="Y112" s="14" t="str" cm="1">
        <f t="array" ref="Y112">IF($F112="","",_xlfn.SWITCH($L112,"Equal allocation",ROUND($M112/12,2),"Weighted Allocation",$M112*_xll.BC.TURNOVER(Connection,$F112,,,Y$2,Y$3,IF(ApplyDimOnActuals="Yes",_xlfn.HSTACK(DimArray,DimValuesArray),""))*$A112/IF($H112=0,12,$H112),"Manual Allocation",AK112))</f>
        <v/>
      </c>
      <c r="Z112" s="14" t="str" cm="1">
        <f t="array" ref="Z112">IF($F112="","",_xlfn.SWITCH($L112,"Equal allocation",ROUND($M112/12,2),"Weighted Allocation",$M112*_xll.BC.TURNOVER(Connection,$F112,,,Z$2,Z$3,IF(ApplyDimOnActuals="Yes",_xlfn.HSTACK(DimArray,DimValuesArray),""))*$A112/IF($H112=0,12,$H112),"Manual Allocation",AL112))</f>
        <v/>
      </c>
      <c r="AB112" s="2"/>
      <c r="AC112" s="2"/>
    </row>
    <row r="113" spans="8:29" x14ac:dyDescent="0.45">
      <c r="H113" s="14"/>
      <c r="I113" s="35"/>
      <c r="J113" s="15" t="str" cm="1">
        <f t="array" ref="J113">IF($F113="","",_xll.BC.WRITEBACKBUDGET(Connection,$G$8,$G$9,$A$8:$A$11,$L$1,$F113,$O113:$Z113,$O$1:$Z$1,$K113,_xlfn.HSTACK(DimArray,DimValuesArray)))</f>
        <v/>
      </c>
      <c r="K113" s="15"/>
      <c r="L113" s="15" t="str">
        <f t="shared" si="10"/>
        <v/>
      </c>
      <c r="M113" s="14" t="str">
        <f t="shared" si="11"/>
        <v/>
      </c>
      <c r="N113" s="14" t="str">
        <f t="shared" si="9"/>
        <v/>
      </c>
      <c r="O113" s="14" t="str" cm="1">
        <f t="array" ref="O113">IF($F113="","",_xlfn.SWITCH($L113,"Equal allocation",ROUND($M113/12,2),"Weighted Allocation",$M113*_xll.BC.TURNOVER(Connection,$F113,,,O$2,O$3,IF(ApplyDimOnActuals="Yes",_xlfn.HSTACK(DimArray,DimValuesArray),""))*$A113/IF($H113=0,12,$H113),"Manual Allocation",AA113))</f>
        <v/>
      </c>
      <c r="P113" s="14" t="str" cm="1">
        <f t="array" ref="P113">IF($F113="","",_xlfn.SWITCH($L113,"Equal allocation",ROUND($M113/12,2),"Weighted Allocation",$M113*_xll.BC.TURNOVER(Connection,$F113,,,P$2,P$3,IF(ApplyDimOnActuals="Yes",_xlfn.HSTACK(DimArray,DimValuesArray),""))*$A113/IF($H113=0,12,$H113),"Manual Allocation",AB113))</f>
        <v/>
      </c>
      <c r="Q113" s="14" t="str" cm="1">
        <f t="array" ref="Q113">IF($F113="","",_xlfn.SWITCH($L113,"Equal allocation",ROUND($M113/12,2),"Weighted Allocation",$M113*_xll.BC.TURNOVER(Connection,$F113,,,Q$2,Q$3,IF(ApplyDimOnActuals="Yes",_xlfn.HSTACK(DimArray,DimValuesArray),""))*$A113/IF($H113=0,12,$H113),"Manual Allocation",AC113))</f>
        <v/>
      </c>
      <c r="R113" s="14" t="str" cm="1">
        <f t="array" ref="R113">IF($F113="","",_xlfn.SWITCH($L113,"Equal allocation",ROUND($M113/12,2),"Weighted Allocation",$M113*_xll.BC.TURNOVER(Connection,$F113,,,R$2,R$3,IF(ApplyDimOnActuals="Yes",_xlfn.HSTACK(DimArray,DimValuesArray),""))*$A113/IF($H113=0,12,$H113),"Manual Allocation",AD113))</f>
        <v/>
      </c>
      <c r="S113" s="14" t="str" cm="1">
        <f t="array" ref="S113">IF($F113="","",_xlfn.SWITCH($L113,"Equal allocation",ROUND($M113/12,2),"Weighted Allocation",$M113*_xll.BC.TURNOVER(Connection,$F113,,,S$2,S$3,IF(ApplyDimOnActuals="Yes",_xlfn.HSTACK(DimArray,DimValuesArray),""))*$A113/IF($H113=0,12,$H113),"Manual Allocation",AE113))</f>
        <v/>
      </c>
      <c r="T113" s="14" t="str" cm="1">
        <f t="array" ref="T113">IF($F113="","",_xlfn.SWITCH($L113,"Equal allocation",ROUND($M113/12,2),"Weighted Allocation",$M113*_xll.BC.TURNOVER(Connection,$F113,,,T$2,T$3,IF(ApplyDimOnActuals="Yes",_xlfn.HSTACK(DimArray,DimValuesArray),""))*$A113/IF($H113=0,12,$H113),"Manual Allocation",AF113))</f>
        <v/>
      </c>
      <c r="U113" s="14" t="str" cm="1">
        <f t="array" ref="U113">IF($F113="","",_xlfn.SWITCH($L113,"Equal allocation",ROUND($M113/12,2),"Weighted Allocation",$M113*_xll.BC.TURNOVER(Connection,$F113,,,U$2,U$3,IF(ApplyDimOnActuals="Yes",_xlfn.HSTACK(DimArray,DimValuesArray),""))*$A113/IF($H113=0,12,$H113),"Manual Allocation",AG113))</f>
        <v/>
      </c>
      <c r="V113" s="14" t="str" cm="1">
        <f t="array" ref="V113">IF($F113="","",_xlfn.SWITCH($L113,"Equal allocation",ROUND($M113/12,2),"Weighted Allocation",$M113*_xll.BC.TURNOVER(Connection,$F113,,,V$2,V$3,IF(ApplyDimOnActuals="Yes",_xlfn.HSTACK(DimArray,DimValuesArray),""))*$A113/IF($H113=0,12,$H113),"Manual Allocation",AH113))</f>
        <v/>
      </c>
      <c r="W113" s="14" t="str" cm="1">
        <f t="array" ref="W113">IF($F113="","",_xlfn.SWITCH($L113,"Equal allocation",ROUND($M113/12,2),"Weighted Allocation",$M113*_xll.BC.TURNOVER(Connection,$F113,,,W$2,W$3,IF(ApplyDimOnActuals="Yes",_xlfn.HSTACK(DimArray,DimValuesArray),""))*$A113/IF($H113=0,12,$H113),"Manual Allocation",AI113))</f>
        <v/>
      </c>
      <c r="X113" s="14" t="str" cm="1">
        <f t="array" ref="X113">IF($F113="","",_xlfn.SWITCH($L113,"Equal allocation",ROUND($M113/12,2),"Weighted Allocation",$M113*_xll.BC.TURNOVER(Connection,$F113,,,X$2,X$3,IF(ApplyDimOnActuals="Yes",_xlfn.HSTACK(DimArray,DimValuesArray),""))*$A113/IF($H113=0,12,$H113),"Manual Allocation",AJ113))</f>
        <v/>
      </c>
      <c r="Y113" s="14" t="str" cm="1">
        <f t="array" ref="Y113">IF($F113="","",_xlfn.SWITCH($L113,"Equal allocation",ROUND($M113/12,2),"Weighted Allocation",$M113*_xll.BC.TURNOVER(Connection,$F113,,,Y$2,Y$3,IF(ApplyDimOnActuals="Yes",_xlfn.HSTACK(DimArray,DimValuesArray),""))*$A113/IF($H113=0,12,$H113),"Manual Allocation",AK113))</f>
        <v/>
      </c>
      <c r="Z113" s="14" t="str" cm="1">
        <f t="array" ref="Z113">IF($F113="","",_xlfn.SWITCH($L113,"Equal allocation",ROUND($M113/12,2),"Weighted Allocation",$M113*_xll.BC.TURNOVER(Connection,$F113,,,Z$2,Z$3,IF(ApplyDimOnActuals="Yes",_xlfn.HSTACK(DimArray,DimValuesArray),""))*$A113/IF($H113=0,12,$H113),"Manual Allocation",AL113))</f>
        <v/>
      </c>
      <c r="AB113" s="2"/>
      <c r="AC113" s="2"/>
    </row>
    <row r="114" spans="8:29" x14ac:dyDescent="0.45">
      <c r="H114" s="14"/>
      <c r="I114" s="35"/>
      <c r="J114" s="15" t="str" cm="1">
        <f t="array" ref="J114">IF($F114="","",_xll.BC.WRITEBACKBUDGET(Connection,$G$8,$G$9,$A$8:$A$11,$L$1,$F114,$O114:$Z114,$O$1:$Z$1,$K114,_xlfn.HSTACK(DimArray,DimValuesArray)))</f>
        <v/>
      </c>
      <c r="K114" s="15"/>
      <c r="L114" s="15" t="str">
        <f t="shared" si="10"/>
        <v/>
      </c>
      <c r="M114" s="14" t="str">
        <f t="shared" si="11"/>
        <v/>
      </c>
      <c r="N114" s="14" t="str">
        <f t="shared" si="9"/>
        <v/>
      </c>
      <c r="O114" s="14" t="str" cm="1">
        <f t="array" ref="O114">IF($F114="","",_xlfn.SWITCH($L114,"Equal allocation",ROUND($M114/12,2),"Weighted Allocation",$M114*_xll.BC.TURNOVER(Connection,$F114,,,O$2,O$3,IF(ApplyDimOnActuals="Yes",_xlfn.HSTACK(DimArray,DimValuesArray),""))*$A114/IF($H114=0,12,$H114),"Manual Allocation",AA114))</f>
        <v/>
      </c>
      <c r="P114" s="14" t="str" cm="1">
        <f t="array" ref="P114">IF($F114="","",_xlfn.SWITCH($L114,"Equal allocation",ROUND($M114/12,2),"Weighted Allocation",$M114*_xll.BC.TURNOVER(Connection,$F114,,,P$2,P$3,IF(ApplyDimOnActuals="Yes",_xlfn.HSTACK(DimArray,DimValuesArray),""))*$A114/IF($H114=0,12,$H114),"Manual Allocation",AB114))</f>
        <v/>
      </c>
      <c r="Q114" s="14" t="str" cm="1">
        <f t="array" ref="Q114">IF($F114="","",_xlfn.SWITCH($L114,"Equal allocation",ROUND($M114/12,2),"Weighted Allocation",$M114*_xll.BC.TURNOVER(Connection,$F114,,,Q$2,Q$3,IF(ApplyDimOnActuals="Yes",_xlfn.HSTACK(DimArray,DimValuesArray),""))*$A114/IF($H114=0,12,$H114),"Manual Allocation",AC114))</f>
        <v/>
      </c>
      <c r="R114" s="14" t="str" cm="1">
        <f t="array" ref="R114">IF($F114="","",_xlfn.SWITCH($L114,"Equal allocation",ROUND($M114/12,2),"Weighted Allocation",$M114*_xll.BC.TURNOVER(Connection,$F114,,,R$2,R$3,IF(ApplyDimOnActuals="Yes",_xlfn.HSTACK(DimArray,DimValuesArray),""))*$A114/IF($H114=0,12,$H114),"Manual Allocation",AD114))</f>
        <v/>
      </c>
      <c r="S114" s="14" t="str" cm="1">
        <f t="array" ref="S114">IF($F114="","",_xlfn.SWITCH($L114,"Equal allocation",ROUND($M114/12,2),"Weighted Allocation",$M114*_xll.BC.TURNOVER(Connection,$F114,,,S$2,S$3,IF(ApplyDimOnActuals="Yes",_xlfn.HSTACK(DimArray,DimValuesArray),""))*$A114/IF($H114=0,12,$H114),"Manual Allocation",AE114))</f>
        <v/>
      </c>
      <c r="T114" s="14" t="str" cm="1">
        <f t="array" ref="T114">IF($F114="","",_xlfn.SWITCH($L114,"Equal allocation",ROUND($M114/12,2),"Weighted Allocation",$M114*_xll.BC.TURNOVER(Connection,$F114,,,T$2,T$3,IF(ApplyDimOnActuals="Yes",_xlfn.HSTACK(DimArray,DimValuesArray),""))*$A114/IF($H114=0,12,$H114),"Manual Allocation",AF114))</f>
        <v/>
      </c>
      <c r="U114" s="14" t="str" cm="1">
        <f t="array" ref="U114">IF($F114="","",_xlfn.SWITCH($L114,"Equal allocation",ROUND($M114/12,2),"Weighted Allocation",$M114*_xll.BC.TURNOVER(Connection,$F114,,,U$2,U$3,IF(ApplyDimOnActuals="Yes",_xlfn.HSTACK(DimArray,DimValuesArray),""))*$A114/IF($H114=0,12,$H114),"Manual Allocation",AG114))</f>
        <v/>
      </c>
      <c r="V114" s="14" t="str" cm="1">
        <f t="array" ref="V114">IF($F114="","",_xlfn.SWITCH($L114,"Equal allocation",ROUND($M114/12,2),"Weighted Allocation",$M114*_xll.BC.TURNOVER(Connection,$F114,,,V$2,V$3,IF(ApplyDimOnActuals="Yes",_xlfn.HSTACK(DimArray,DimValuesArray),""))*$A114/IF($H114=0,12,$H114),"Manual Allocation",AH114))</f>
        <v/>
      </c>
      <c r="W114" s="14" t="str" cm="1">
        <f t="array" ref="W114">IF($F114="","",_xlfn.SWITCH($L114,"Equal allocation",ROUND($M114/12,2),"Weighted Allocation",$M114*_xll.BC.TURNOVER(Connection,$F114,,,W$2,W$3,IF(ApplyDimOnActuals="Yes",_xlfn.HSTACK(DimArray,DimValuesArray),""))*$A114/IF($H114=0,12,$H114),"Manual Allocation",AI114))</f>
        <v/>
      </c>
      <c r="X114" s="14" t="str" cm="1">
        <f t="array" ref="X114">IF($F114="","",_xlfn.SWITCH($L114,"Equal allocation",ROUND($M114/12,2),"Weighted Allocation",$M114*_xll.BC.TURNOVER(Connection,$F114,,,X$2,X$3,IF(ApplyDimOnActuals="Yes",_xlfn.HSTACK(DimArray,DimValuesArray),""))*$A114/IF($H114=0,12,$H114),"Manual Allocation",AJ114))</f>
        <v/>
      </c>
      <c r="Y114" s="14" t="str" cm="1">
        <f t="array" ref="Y114">IF($F114="","",_xlfn.SWITCH($L114,"Equal allocation",ROUND($M114/12,2),"Weighted Allocation",$M114*_xll.BC.TURNOVER(Connection,$F114,,,Y$2,Y$3,IF(ApplyDimOnActuals="Yes",_xlfn.HSTACK(DimArray,DimValuesArray),""))*$A114/IF($H114=0,12,$H114),"Manual Allocation",AK114))</f>
        <v/>
      </c>
      <c r="Z114" s="14" t="str" cm="1">
        <f t="array" ref="Z114">IF($F114="","",_xlfn.SWITCH($L114,"Equal allocation",ROUND($M114/12,2),"Weighted Allocation",$M114*_xll.BC.TURNOVER(Connection,$F114,,,Z$2,Z$3,IF(ApplyDimOnActuals="Yes",_xlfn.HSTACK(DimArray,DimValuesArray),""))*$A114/IF($H114=0,12,$H114),"Manual Allocation",AL114))</f>
        <v/>
      </c>
      <c r="AB114" s="2"/>
      <c r="AC114" s="2"/>
    </row>
    <row r="115" spans="8:29" x14ac:dyDescent="0.45">
      <c r="H115" s="14"/>
      <c r="I115" s="35"/>
      <c r="J115" s="15" t="str" cm="1">
        <f t="array" ref="J115">IF($F115="","",_xll.BC.WRITEBACKBUDGET(Connection,$G$8,$G$9,$A$8:$A$11,$L$1,$F115,$O115:$Z115,$O$1:$Z$1,$K115,_xlfn.HSTACK(DimArray,DimValuesArray)))</f>
        <v/>
      </c>
      <c r="K115" s="15"/>
      <c r="L115" s="15" t="str">
        <f t="shared" si="10"/>
        <v/>
      </c>
      <c r="M115" s="14" t="str">
        <f t="shared" si="11"/>
        <v/>
      </c>
      <c r="N115" s="14" t="str">
        <f t="shared" si="9"/>
        <v/>
      </c>
      <c r="O115" s="14" t="str" cm="1">
        <f t="array" ref="O115">IF($F115="","",_xlfn.SWITCH($L115,"Equal allocation",ROUND($M115/12,2),"Weighted Allocation",$M115*_xll.BC.TURNOVER(Connection,$F115,,,O$2,O$3,IF(ApplyDimOnActuals="Yes",_xlfn.HSTACK(DimArray,DimValuesArray),""))*$A115/IF($H115=0,12,$H115),"Manual Allocation",AA115))</f>
        <v/>
      </c>
      <c r="P115" s="14" t="str" cm="1">
        <f t="array" ref="P115">IF($F115="","",_xlfn.SWITCH($L115,"Equal allocation",ROUND($M115/12,2),"Weighted Allocation",$M115*_xll.BC.TURNOVER(Connection,$F115,,,P$2,P$3,IF(ApplyDimOnActuals="Yes",_xlfn.HSTACK(DimArray,DimValuesArray),""))*$A115/IF($H115=0,12,$H115),"Manual Allocation",AB115))</f>
        <v/>
      </c>
      <c r="Q115" s="14" t="str" cm="1">
        <f t="array" ref="Q115">IF($F115="","",_xlfn.SWITCH($L115,"Equal allocation",ROUND($M115/12,2),"Weighted Allocation",$M115*_xll.BC.TURNOVER(Connection,$F115,,,Q$2,Q$3,IF(ApplyDimOnActuals="Yes",_xlfn.HSTACK(DimArray,DimValuesArray),""))*$A115/IF($H115=0,12,$H115),"Manual Allocation",AC115))</f>
        <v/>
      </c>
      <c r="R115" s="14" t="str" cm="1">
        <f t="array" ref="R115">IF($F115="","",_xlfn.SWITCH($L115,"Equal allocation",ROUND($M115/12,2),"Weighted Allocation",$M115*_xll.BC.TURNOVER(Connection,$F115,,,R$2,R$3,IF(ApplyDimOnActuals="Yes",_xlfn.HSTACK(DimArray,DimValuesArray),""))*$A115/IF($H115=0,12,$H115),"Manual Allocation",AD115))</f>
        <v/>
      </c>
      <c r="S115" s="14" t="str" cm="1">
        <f t="array" ref="S115">IF($F115="","",_xlfn.SWITCH($L115,"Equal allocation",ROUND($M115/12,2),"Weighted Allocation",$M115*_xll.BC.TURNOVER(Connection,$F115,,,S$2,S$3,IF(ApplyDimOnActuals="Yes",_xlfn.HSTACK(DimArray,DimValuesArray),""))*$A115/IF($H115=0,12,$H115),"Manual Allocation",AE115))</f>
        <v/>
      </c>
      <c r="T115" s="14" t="str" cm="1">
        <f t="array" ref="T115">IF($F115="","",_xlfn.SWITCH($L115,"Equal allocation",ROUND($M115/12,2),"Weighted Allocation",$M115*_xll.BC.TURNOVER(Connection,$F115,,,T$2,T$3,IF(ApplyDimOnActuals="Yes",_xlfn.HSTACK(DimArray,DimValuesArray),""))*$A115/IF($H115=0,12,$H115),"Manual Allocation",AF115))</f>
        <v/>
      </c>
      <c r="U115" s="14" t="str" cm="1">
        <f t="array" ref="U115">IF($F115="","",_xlfn.SWITCH($L115,"Equal allocation",ROUND($M115/12,2),"Weighted Allocation",$M115*_xll.BC.TURNOVER(Connection,$F115,,,U$2,U$3,IF(ApplyDimOnActuals="Yes",_xlfn.HSTACK(DimArray,DimValuesArray),""))*$A115/IF($H115=0,12,$H115),"Manual Allocation",AG115))</f>
        <v/>
      </c>
      <c r="V115" s="14" t="str" cm="1">
        <f t="array" ref="V115">IF($F115="","",_xlfn.SWITCH($L115,"Equal allocation",ROUND($M115/12,2),"Weighted Allocation",$M115*_xll.BC.TURNOVER(Connection,$F115,,,V$2,V$3,IF(ApplyDimOnActuals="Yes",_xlfn.HSTACK(DimArray,DimValuesArray),""))*$A115/IF($H115=0,12,$H115),"Manual Allocation",AH115))</f>
        <v/>
      </c>
      <c r="W115" s="14" t="str" cm="1">
        <f t="array" ref="W115">IF($F115="","",_xlfn.SWITCH($L115,"Equal allocation",ROUND($M115/12,2),"Weighted Allocation",$M115*_xll.BC.TURNOVER(Connection,$F115,,,W$2,W$3,IF(ApplyDimOnActuals="Yes",_xlfn.HSTACK(DimArray,DimValuesArray),""))*$A115/IF($H115=0,12,$H115),"Manual Allocation",AI115))</f>
        <v/>
      </c>
      <c r="X115" s="14" t="str" cm="1">
        <f t="array" ref="X115">IF($F115="","",_xlfn.SWITCH($L115,"Equal allocation",ROUND($M115/12,2),"Weighted Allocation",$M115*_xll.BC.TURNOVER(Connection,$F115,,,X$2,X$3,IF(ApplyDimOnActuals="Yes",_xlfn.HSTACK(DimArray,DimValuesArray),""))*$A115/IF($H115=0,12,$H115),"Manual Allocation",AJ115))</f>
        <v/>
      </c>
      <c r="Y115" s="14" t="str" cm="1">
        <f t="array" ref="Y115">IF($F115="","",_xlfn.SWITCH($L115,"Equal allocation",ROUND($M115/12,2),"Weighted Allocation",$M115*_xll.BC.TURNOVER(Connection,$F115,,,Y$2,Y$3,IF(ApplyDimOnActuals="Yes",_xlfn.HSTACK(DimArray,DimValuesArray),""))*$A115/IF($H115=0,12,$H115),"Manual Allocation",AK115))</f>
        <v/>
      </c>
      <c r="Z115" s="14" t="str" cm="1">
        <f t="array" ref="Z115">IF($F115="","",_xlfn.SWITCH($L115,"Equal allocation",ROUND($M115/12,2),"Weighted Allocation",$M115*_xll.BC.TURNOVER(Connection,$F115,,,Z$2,Z$3,IF(ApplyDimOnActuals="Yes",_xlfn.HSTACK(DimArray,DimValuesArray),""))*$A115/IF($H115=0,12,$H115),"Manual Allocation",AL115))</f>
        <v/>
      </c>
      <c r="AB115" s="2"/>
      <c r="AC115" s="2"/>
    </row>
    <row r="116" spans="8:29" x14ac:dyDescent="0.45">
      <c r="H116" s="14"/>
      <c r="I116" s="35"/>
      <c r="J116" s="15" t="str" cm="1">
        <f t="array" ref="J116">IF($F116="","",_xll.BC.WRITEBACKBUDGET(Connection,$G$8,$G$9,$A$8:$A$11,$L$1,$F116,$O116:$Z116,$O$1:$Z$1,$K116,_xlfn.HSTACK(DimArray,DimValuesArray)))</f>
        <v/>
      </c>
      <c r="K116" s="15"/>
      <c r="L116" s="15" t="str">
        <f t="shared" si="10"/>
        <v/>
      </c>
      <c r="M116" s="14" t="str">
        <f t="shared" si="11"/>
        <v/>
      </c>
      <c r="N116" s="14" t="str">
        <f t="shared" si="9"/>
        <v/>
      </c>
      <c r="O116" s="14" t="str" cm="1">
        <f t="array" ref="O116">IF($F116="","",_xlfn.SWITCH($L116,"Equal allocation",ROUND($M116/12,2),"Weighted Allocation",$M116*_xll.BC.TURNOVER(Connection,$F116,,,O$2,O$3,IF(ApplyDimOnActuals="Yes",_xlfn.HSTACK(DimArray,DimValuesArray),""))*$A116/IF($H116=0,12,$H116),"Manual Allocation",AA116))</f>
        <v/>
      </c>
      <c r="P116" s="14" t="str" cm="1">
        <f t="array" ref="P116">IF($F116="","",_xlfn.SWITCH($L116,"Equal allocation",ROUND($M116/12,2),"Weighted Allocation",$M116*_xll.BC.TURNOVER(Connection,$F116,,,P$2,P$3,IF(ApplyDimOnActuals="Yes",_xlfn.HSTACK(DimArray,DimValuesArray),""))*$A116/IF($H116=0,12,$H116),"Manual Allocation",AB116))</f>
        <v/>
      </c>
      <c r="Q116" s="14" t="str" cm="1">
        <f t="array" ref="Q116">IF($F116="","",_xlfn.SWITCH($L116,"Equal allocation",ROUND($M116/12,2),"Weighted Allocation",$M116*_xll.BC.TURNOVER(Connection,$F116,,,Q$2,Q$3,IF(ApplyDimOnActuals="Yes",_xlfn.HSTACK(DimArray,DimValuesArray),""))*$A116/IF($H116=0,12,$H116),"Manual Allocation",AC116))</f>
        <v/>
      </c>
      <c r="R116" s="14" t="str" cm="1">
        <f t="array" ref="R116">IF($F116="","",_xlfn.SWITCH($L116,"Equal allocation",ROUND($M116/12,2),"Weighted Allocation",$M116*_xll.BC.TURNOVER(Connection,$F116,,,R$2,R$3,IF(ApplyDimOnActuals="Yes",_xlfn.HSTACK(DimArray,DimValuesArray),""))*$A116/IF($H116=0,12,$H116),"Manual Allocation",AD116))</f>
        <v/>
      </c>
      <c r="S116" s="14" t="str" cm="1">
        <f t="array" ref="S116">IF($F116="","",_xlfn.SWITCH($L116,"Equal allocation",ROUND($M116/12,2),"Weighted Allocation",$M116*_xll.BC.TURNOVER(Connection,$F116,,,S$2,S$3,IF(ApplyDimOnActuals="Yes",_xlfn.HSTACK(DimArray,DimValuesArray),""))*$A116/IF($H116=0,12,$H116),"Manual Allocation",AE116))</f>
        <v/>
      </c>
      <c r="T116" s="14" t="str" cm="1">
        <f t="array" ref="T116">IF($F116="","",_xlfn.SWITCH($L116,"Equal allocation",ROUND($M116/12,2),"Weighted Allocation",$M116*_xll.BC.TURNOVER(Connection,$F116,,,T$2,T$3,IF(ApplyDimOnActuals="Yes",_xlfn.HSTACK(DimArray,DimValuesArray),""))*$A116/IF($H116=0,12,$H116),"Manual Allocation",AF116))</f>
        <v/>
      </c>
      <c r="U116" s="14" t="str" cm="1">
        <f t="array" ref="U116">IF($F116="","",_xlfn.SWITCH($L116,"Equal allocation",ROUND($M116/12,2),"Weighted Allocation",$M116*_xll.BC.TURNOVER(Connection,$F116,,,U$2,U$3,IF(ApplyDimOnActuals="Yes",_xlfn.HSTACK(DimArray,DimValuesArray),""))*$A116/IF($H116=0,12,$H116),"Manual Allocation",AG116))</f>
        <v/>
      </c>
      <c r="V116" s="14" t="str" cm="1">
        <f t="array" ref="V116">IF($F116="","",_xlfn.SWITCH($L116,"Equal allocation",ROUND($M116/12,2),"Weighted Allocation",$M116*_xll.BC.TURNOVER(Connection,$F116,,,V$2,V$3,IF(ApplyDimOnActuals="Yes",_xlfn.HSTACK(DimArray,DimValuesArray),""))*$A116/IF($H116=0,12,$H116),"Manual Allocation",AH116))</f>
        <v/>
      </c>
      <c r="W116" s="14" t="str" cm="1">
        <f t="array" ref="W116">IF($F116="","",_xlfn.SWITCH($L116,"Equal allocation",ROUND($M116/12,2),"Weighted Allocation",$M116*_xll.BC.TURNOVER(Connection,$F116,,,W$2,W$3,IF(ApplyDimOnActuals="Yes",_xlfn.HSTACK(DimArray,DimValuesArray),""))*$A116/IF($H116=0,12,$H116),"Manual Allocation",AI116))</f>
        <v/>
      </c>
      <c r="X116" s="14" t="str" cm="1">
        <f t="array" ref="X116">IF($F116="","",_xlfn.SWITCH($L116,"Equal allocation",ROUND($M116/12,2),"Weighted Allocation",$M116*_xll.BC.TURNOVER(Connection,$F116,,,X$2,X$3,IF(ApplyDimOnActuals="Yes",_xlfn.HSTACK(DimArray,DimValuesArray),""))*$A116/IF($H116=0,12,$H116),"Manual Allocation",AJ116))</f>
        <v/>
      </c>
      <c r="Y116" s="14" t="str" cm="1">
        <f t="array" ref="Y116">IF($F116="","",_xlfn.SWITCH($L116,"Equal allocation",ROUND($M116/12,2),"Weighted Allocation",$M116*_xll.BC.TURNOVER(Connection,$F116,,,Y$2,Y$3,IF(ApplyDimOnActuals="Yes",_xlfn.HSTACK(DimArray,DimValuesArray),""))*$A116/IF($H116=0,12,$H116),"Manual Allocation",AK116))</f>
        <v/>
      </c>
      <c r="Z116" s="14" t="str" cm="1">
        <f t="array" ref="Z116">IF($F116="","",_xlfn.SWITCH($L116,"Equal allocation",ROUND($M116/12,2),"Weighted Allocation",$M116*_xll.BC.TURNOVER(Connection,$F116,,,Z$2,Z$3,IF(ApplyDimOnActuals="Yes",_xlfn.HSTACK(DimArray,DimValuesArray),""))*$A116/IF($H116=0,12,$H116),"Manual Allocation",AL116))</f>
        <v/>
      </c>
      <c r="AB116" s="2"/>
      <c r="AC116" s="2"/>
    </row>
    <row r="117" spans="8:29" x14ac:dyDescent="0.45">
      <c r="H117" s="14"/>
      <c r="I117" s="35"/>
      <c r="J117" s="15" t="str" cm="1">
        <f t="array" ref="J117">IF($F117="","",_xll.BC.WRITEBACKBUDGET(Connection,$G$8,$G$9,$A$8:$A$11,$L$1,$F117,$O117:$Z117,$O$1:$Z$1,$K117,_xlfn.HSTACK(DimArray,DimValuesArray)))</f>
        <v/>
      </c>
      <c r="K117" s="15"/>
      <c r="L117" s="15" t="str">
        <f t="shared" si="10"/>
        <v/>
      </c>
      <c r="M117" s="14" t="str">
        <f t="shared" si="11"/>
        <v/>
      </c>
      <c r="N117" s="14" t="str">
        <f t="shared" si="9"/>
        <v/>
      </c>
      <c r="O117" s="14" t="str" cm="1">
        <f t="array" ref="O117">IF($F117="","",_xlfn.SWITCH($L117,"Equal allocation",ROUND($M117/12,2),"Weighted Allocation",$M117*_xll.BC.TURNOVER(Connection,$F117,,,O$2,O$3,IF(ApplyDimOnActuals="Yes",_xlfn.HSTACK(DimArray,DimValuesArray),""))*$A117/IF($H117=0,12,$H117),"Manual Allocation",AA117))</f>
        <v/>
      </c>
      <c r="P117" s="14" t="str" cm="1">
        <f t="array" ref="P117">IF($F117="","",_xlfn.SWITCH($L117,"Equal allocation",ROUND($M117/12,2),"Weighted Allocation",$M117*_xll.BC.TURNOVER(Connection,$F117,,,P$2,P$3,IF(ApplyDimOnActuals="Yes",_xlfn.HSTACK(DimArray,DimValuesArray),""))*$A117/IF($H117=0,12,$H117),"Manual Allocation",AB117))</f>
        <v/>
      </c>
      <c r="Q117" s="14" t="str" cm="1">
        <f t="array" ref="Q117">IF($F117="","",_xlfn.SWITCH($L117,"Equal allocation",ROUND($M117/12,2),"Weighted Allocation",$M117*_xll.BC.TURNOVER(Connection,$F117,,,Q$2,Q$3,IF(ApplyDimOnActuals="Yes",_xlfn.HSTACK(DimArray,DimValuesArray),""))*$A117/IF($H117=0,12,$H117),"Manual Allocation",AC117))</f>
        <v/>
      </c>
      <c r="R117" s="14" t="str" cm="1">
        <f t="array" ref="R117">IF($F117="","",_xlfn.SWITCH($L117,"Equal allocation",ROUND($M117/12,2),"Weighted Allocation",$M117*_xll.BC.TURNOVER(Connection,$F117,,,R$2,R$3,IF(ApplyDimOnActuals="Yes",_xlfn.HSTACK(DimArray,DimValuesArray),""))*$A117/IF($H117=0,12,$H117),"Manual Allocation",AD117))</f>
        <v/>
      </c>
      <c r="S117" s="14" t="str" cm="1">
        <f t="array" ref="S117">IF($F117="","",_xlfn.SWITCH($L117,"Equal allocation",ROUND($M117/12,2),"Weighted Allocation",$M117*_xll.BC.TURNOVER(Connection,$F117,,,S$2,S$3,IF(ApplyDimOnActuals="Yes",_xlfn.HSTACK(DimArray,DimValuesArray),""))*$A117/IF($H117=0,12,$H117),"Manual Allocation",AE117))</f>
        <v/>
      </c>
      <c r="T117" s="14" t="str" cm="1">
        <f t="array" ref="T117">IF($F117="","",_xlfn.SWITCH($L117,"Equal allocation",ROUND($M117/12,2),"Weighted Allocation",$M117*_xll.BC.TURNOVER(Connection,$F117,,,T$2,T$3,IF(ApplyDimOnActuals="Yes",_xlfn.HSTACK(DimArray,DimValuesArray),""))*$A117/IF($H117=0,12,$H117),"Manual Allocation",AF117))</f>
        <v/>
      </c>
      <c r="U117" s="14" t="str" cm="1">
        <f t="array" ref="U117">IF($F117="","",_xlfn.SWITCH($L117,"Equal allocation",ROUND($M117/12,2),"Weighted Allocation",$M117*_xll.BC.TURNOVER(Connection,$F117,,,U$2,U$3,IF(ApplyDimOnActuals="Yes",_xlfn.HSTACK(DimArray,DimValuesArray),""))*$A117/IF($H117=0,12,$H117),"Manual Allocation",AG117))</f>
        <v/>
      </c>
      <c r="V117" s="14" t="str" cm="1">
        <f t="array" ref="V117">IF($F117="","",_xlfn.SWITCH($L117,"Equal allocation",ROUND($M117/12,2),"Weighted Allocation",$M117*_xll.BC.TURNOVER(Connection,$F117,,,V$2,V$3,IF(ApplyDimOnActuals="Yes",_xlfn.HSTACK(DimArray,DimValuesArray),""))*$A117/IF($H117=0,12,$H117),"Manual Allocation",AH117))</f>
        <v/>
      </c>
      <c r="W117" s="14" t="str" cm="1">
        <f t="array" ref="W117">IF($F117="","",_xlfn.SWITCH($L117,"Equal allocation",ROUND($M117/12,2),"Weighted Allocation",$M117*_xll.BC.TURNOVER(Connection,$F117,,,W$2,W$3,IF(ApplyDimOnActuals="Yes",_xlfn.HSTACK(DimArray,DimValuesArray),""))*$A117/IF($H117=0,12,$H117),"Manual Allocation",AI117))</f>
        <v/>
      </c>
      <c r="X117" s="14" t="str" cm="1">
        <f t="array" ref="X117">IF($F117="","",_xlfn.SWITCH($L117,"Equal allocation",ROUND($M117/12,2),"Weighted Allocation",$M117*_xll.BC.TURNOVER(Connection,$F117,,,X$2,X$3,IF(ApplyDimOnActuals="Yes",_xlfn.HSTACK(DimArray,DimValuesArray),""))*$A117/IF($H117=0,12,$H117),"Manual Allocation",AJ117))</f>
        <v/>
      </c>
      <c r="Y117" s="14" t="str" cm="1">
        <f t="array" ref="Y117">IF($F117="","",_xlfn.SWITCH($L117,"Equal allocation",ROUND($M117/12,2),"Weighted Allocation",$M117*_xll.BC.TURNOVER(Connection,$F117,,,Y$2,Y$3,IF(ApplyDimOnActuals="Yes",_xlfn.HSTACK(DimArray,DimValuesArray),""))*$A117/IF($H117=0,12,$H117),"Manual Allocation",AK117))</f>
        <v/>
      </c>
      <c r="Z117" s="14" t="str" cm="1">
        <f t="array" ref="Z117">IF($F117="","",_xlfn.SWITCH($L117,"Equal allocation",ROUND($M117/12,2),"Weighted Allocation",$M117*_xll.BC.TURNOVER(Connection,$F117,,,Z$2,Z$3,IF(ApplyDimOnActuals="Yes",_xlfn.HSTACK(DimArray,DimValuesArray),""))*$A117/IF($H117=0,12,$H117),"Manual Allocation",AL117))</f>
        <v/>
      </c>
      <c r="AB117" s="2"/>
      <c r="AC117" s="2"/>
    </row>
    <row r="118" spans="8:29" x14ac:dyDescent="0.45">
      <c r="H118" s="14"/>
      <c r="I118" s="35"/>
      <c r="J118" s="15" t="str" cm="1">
        <f t="array" ref="J118">IF($F118="","",_xll.BC.WRITEBACKBUDGET(Connection,$G$8,$G$9,$A$8:$A$11,$L$1,$F118,$O118:$Z118,$O$1:$Z$1,$K118,_xlfn.HSTACK(DimArray,DimValuesArray)))</f>
        <v/>
      </c>
      <c r="K118" s="15"/>
      <c r="L118" s="15" t="str">
        <f t="shared" si="10"/>
        <v/>
      </c>
      <c r="M118" s="14" t="str">
        <f t="shared" si="11"/>
        <v/>
      </c>
      <c r="N118" s="14" t="str">
        <f t="shared" si="9"/>
        <v/>
      </c>
      <c r="O118" s="14" t="str" cm="1">
        <f t="array" ref="O118">IF($F118="","",_xlfn.SWITCH($L118,"Equal allocation",ROUND($M118/12,2),"Weighted Allocation",$M118*_xll.BC.TURNOVER(Connection,$F118,,,O$2,O$3,IF(ApplyDimOnActuals="Yes",_xlfn.HSTACK(DimArray,DimValuesArray),""))*$A118/IF($H118=0,12,$H118),"Manual Allocation",AA118))</f>
        <v/>
      </c>
      <c r="P118" s="14" t="str" cm="1">
        <f t="array" ref="P118">IF($F118="","",_xlfn.SWITCH($L118,"Equal allocation",ROUND($M118/12,2),"Weighted Allocation",$M118*_xll.BC.TURNOVER(Connection,$F118,,,P$2,P$3,IF(ApplyDimOnActuals="Yes",_xlfn.HSTACK(DimArray,DimValuesArray),""))*$A118/IF($H118=0,12,$H118),"Manual Allocation",AB118))</f>
        <v/>
      </c>
      <c r="Q118" s="14" t="str" cm="1">
        <f t="array" ref="Q118">IF($F118="","",_xlfn.SWITCH($L118,"Equal allocation",ROUND($M118/12,2),"Weighted Allocation",$M118*_xll.BC.TURNOVER(Connection,$F118,,,Q$2,Q$3,IF(ApplyDimOnActuals="Yes",_xlfn.HSTACK(DimArray,DimValuesArray),""))*$A118/IF($H118=0,12,$H118),"Manual Allocation",AC118))</f>
        <v/>
      </c>
      <c r="R118" s="14" t="str" cm="1">
        <f t="array" ref="R118">IF($F118="","",_xlfn.SWITCH($L118,"Equal allocation",ROUND($M118/12,2),"Weighted Allocation",$M118*_xll.BC.TURNOVER(Connection,$F118,,,R$2,R$3,IF(ApplyDimOnActuals="Yes",_xlfn.HSTACK(DimArray,DimValuesArray),""))*$A118/IF($H118=0,12,$H118),"Manual Allocation",AD118))</f>
        <v/>
      </c>
      <c r="S118" s="14" t="str" cm="1">
        <f t="array" ref="S118">IF($F118="","",_xlfn.SWITCH($L118,"Equal allocation",ROUND($M118/12,2),"Weighted Allocation",$M118*_xll.BC.TURNOVER(Connection,$F118,,,S$2,S$3,IF(ApplyDimOnActuals="Yes",_xlfn.HSTACK(DimArray,DimValuesArray),""))*$A118/IF($H118=0,12,$H118),"Manual Allocation",AE118))</f>
        <v/>
      </c>
      <c r="T118" s="14" t="str" cm="1">
        <f t="array" ref="T118">IF($F118="","",_xlfn.SWITCH($L118,"Equal allocation",ROUND($M118/12,2),"Weighted Allocation",$M118*_xll.BC.TURNOVER(Connection,$F118,,,T$2,T$3,IF(ApplyDimOnActuals="Yes",_xlfn.HSTACK(DimArray,DimValuesArray),""))*$A118/IF($H118=0,12,$H118),"Manual Allocation",AF118))</f>
        <v/>
      </c>
      <c r="U118" s="14" t="str" cm="1">
        <f t="array" ref="U118">IF($F118="","",_xlfn.SWITCH($L118,"Equal allocation",ROUND($M118/12,2),"Weighted Allocation",$M118*_xll.BC.TURNOVER(Connection,$F118,,,U$2,U$3,IF(ApplyDimOnActuals="Yes",_xlfn.HSTACK(DimArray,DimValuesArray),""))*$A118/IF($H118=0,12,$H118),"Manual Allocation",AG118))</f>
        <v/>
      </c>
      <c r="V118" s="14" t="str" cm="1">
        <f t="array" ref="V118">IF($F118="","",_xlfn.SWITCH($L118,"Equal allocation",ROUND($M118/12,2),"Weighted Allocation",$M118*_xll.BC.TURNOVER(Connection,$F118,,,V$2,V$3,IF(ApplyDimOnActuals="Yes",_xlfn.HSTACK(DimArray,DimValuesArray),""))*$A118/IF($H118=0,12,$H118),"Manual Allocation",AH118))</f>
        <v/>
      </c>
      <c r="W118" s="14" t="str" cm="1">
        <f t="array" ref="W118">IF($F118="","",_xlfn.SWITCH($L118,"Equal allocation",ROUND($M118/12,2),"Weighted Allocation",$M118*_xll.BC.TURNOVER(Connection,$F118,,,W$2,W$3,IF(ApplyDimOnActuals="Yes",_xlfn.HSTACK(DimArray,DimValuesArray),""))*$A118/IF($H118=0,12,$H118),"Manual Allocation",AI118))</f>
        <v/>
      </c>
      <c r="X118" s="14" t="str" cm="1">
        <f t="array" ref="X118">IF($F118="","",_xlfn.SWITCH($L118,"Equal allocation",ROUND($M118/12,2),"Weighted Allocation",$M118*_xll.BC.TURNOVER(Connection,$F118,,,X$2,X$3,IF(ApplyDimOnActuals="Yes",_xlfn.HSTACK(DimArray,DimValuesArray),""))*$A118/IF($H118=0,12,$H118),"Manual Allocation",AJ118))</f>
        <v/>
      </c>
      <c r="Y118" s="14" t="str" cm="1">
        <f t="array" ref="Y118">IF($F118="","",_xlfn.SWITCH($L118,"Equal allocation",ROUND($M118/12,2),"Weighted Allocation",$M118*_xll.BC.TURNOVER(Connection,$F118,,,Y$2,Y$3,IF(ApplyDimOnActuals="Yes",_xlfn.HSTACK(DimArray,DimValuesArray),""))*$A118/IF($H118=0,12,$H118),"Manual Allocation",AK118))</f>
        <v/>
      </c>
      <c r="Z118" s="14" t="str" cm="1">
        <f t="array" ref="Z118">IF($F118="","",_xlfn.SWITCH($L118,"Equal allocation",ROUND($M118/12,2),"Weighted Allocation",$M118*_xll.BC.TURNOVER(Connection,$F118,,,Z$2,Z$3,IF(ApplyDimOnActuals="Yes",_xlfn.HSTACK(DimArray,DimValuesArray),""))*$A118/IF($H118=0,12,$H118),"Manual Allocation",AL118))</f>
        <v/>
      </c>
      <c r="AB118" s="2"/>
      <c r="AC118" s="2"/>
    </row>
    <row r="119" spans="8:29" x14ac:dyDescent="0.45">
      <c r="H119" s="14"/>
      <c r="I119" s="35"/>
      <c r="J119" s="15" t="str" cm="1">
        <f t="array" ref="J119">IF($F119="","",_xll.BC.WRITEBACKBUDGET(Connection,$G$8,$G$9,$A$8:$A$11,$L$1,$F119,$O119:$Z119,$O$1:$Z$1,$K119,_xlfn.HSTACK(DimArray,DimValuesArray)))</f>
        <v/>
      </c>
      <c r="K119" s="15"/>
      <c r="L119" s="15" t="str">
        <f t="shared" si="10"/>
        <v/>
      </c>
      <c r="M119" s="14" t="str">
        <f t="shared" si="11"/>
        <v/>
      </c>
      <c r="N119" s="14" t="str">
        <f t="shared" si="9"/>
        <v/>
      </c>
      <c r="O119" s="14" t="str" cm="1">
        <f t="array" ref="O119">IF($F119="","",_xlfn.SWITCH($L119,"Equal allocation",ROUND($M119/12,2),"Weighted Allocation",$M119*_xll.BC.TURNOVER(Connection,$F119,,,O$2,O$3,IF(ApplyDimOnActuals="Yes",_xlfn.HSTACK(DimArray,DimValuesArray),""))*$A119/IF($H119=0,12,$H119),"Manual Allocation",AA119))</f>
        <v/>
      </c>
      <c r="P119" s="14" t="str" cm="1">
        <f t="array" ref="P119">IF($F119="","",_xlfn.SWITCH($L119,"Equal allocation",ROUND($M119/12,2),"Weighted Allocation",$M119*_xll.BC.TURNOVER(Connection,$F119,,,P$2,P$3,IF(ApplyDimOnActuals="Yes",_xlfn.HSTACK(DimArray,DimValuesArray),""))*$A119/IF($H119=0,12,$H119),"Manual Allocation",AB119))</f>
        <v/>
      </c>
      <c r="Q119" s="14" t="str" cm="1">
        <f t="array" ref="Q119">IF($F119="","",_xlfn.SWITCH($L119,"Equal allocation",ROUND($M119/12,2),"Weighted Allocation",$M119*_xll.BC.TURNOVER(Connection,$F119,,,Q$2,Q$3,IF(ApplyDimOnActuals="Yes",_xlfn.HSTACK(DimArray,DimValuesArray),""))*$A119/IF($H119=0,12,$H119),"Manual Allocation",AC119))</f>
        <v/>
      </c>
      <c r="R119" s="14" t="str" cm="1">
        <f t="array" ref="R119">IF($F119="","",_xlfn.SWITCH($L119,"Equal allocation",ROUND($M119/12,2),"Weighted Allocation",$M119*_xll.BC.TURNOVER(Connection,$F119,,,R$2,R$3,IF(ApplyDimOnActuals="Yes",_xlfn.HSTACK(DimArray,DimValuesArray),""))*$A119/IF($H119=0,12,$H119),"Manual Allocation",AD119))</f>
        <v/>
      </c>
      <c r="S119" s="14" t="str" cm="1">
        <f t="array" ref="S119">IF($F119="","",_xlfn.SWITCH($L119,"Equal allocation",ROUND($M119/12,2),"Weighted Allocation",$M119*_xll.BC.TURNOVER(Connection,$F119,,,S$2,S$3,IF(ApplyDimOnActuals="Yes",_xlfn.HSTACK(DimArray,DimValuesArray),""))*$A119/IF($H119=0,12,$H119),"Manual Allocation",AE119))</f>
        <v/>
      </c>
      <c r="T119" s="14" t="str" cm="1">
        <f t="array" ref="T119">IF($F119="","",_xlfn.SWITCH($L119,"Equal allocation",ROUND($M119/12,2),"Weighted Allocation",$M119*_xll.BC.TURNOVER(Connection,$F119,,,T$2,T$3,IF(ApplyDimOnActuals="Yes",_xlfn.HSTACK(DimArray,DimValuesArray),""))*$A119/IF($H119=0,12,$H119),"Manual Allocation",AF119))</f>
        <v/>
      </c>
      <c r="U119" s="14" t="str" cm="1">
        <f t="array" ref="U119">IF($F119="","",_xlfn.SWITCH($L119,"Equal allocation",ROUND($M119/12,2),"Weighted Allocation",$M119*_xll.BC.TURNOVER(Connection,$F119,,,U$2,U$3,IF(ApplyDimOnActuals="Yes",_xlfn.HSTACK(DimArray,DimValuesArray),""))*$A119/IF($H119=0,12,$H119),"Manual Allocation",AG119))</f>
        <v/>
      </c>
      <c r="V119" s="14" t="str" cm="1">
        <f t="array" ref="V119">IF($F119="","",_xlfn.SWITCH($L119,"Equal allocation",ROUND($M119/12,2),"Weighted Allocation",$M119*_xll.BC.TURNOVER(Connection,$F119,,,V$2,V$3,IF(ApplyDimOnActuals="Yes",_xlfn.HSTACK(DimArray,DimValuesArray),""))*$A119/IF($H119=0,12,$H119),"Manual Allocation",AH119))</f>
        <v/>
      </c>
      <c r="W119" s="14" t="str" cm="1">
        <f t="array" ref="W119">IF($F119="","",_xlfn.SWITCH($L119,"Equal allocation",ROUND($M119/12,2),"Weighted Allocation",$M119*_xll.BC.TURNOVER(Connection,$F119,,,W$2,W$3,IF(ApplyDimOnActuals="Yes",_xlfn.HSTACK(DimArray,DimValuesArray),""))*$A119/IF($H119=0,12,$H119),"Manual Allocation",AI119))</f>
        <v/>
      </c>
      <c r="X119" s="14" t="str" cm="1">
        <f t="array" ref="X119">IF($F119="","",_xlfn.SWITCH($L119,"Equal allocation",ROUND($M119/12,2),"Weighted Allocation",$M119*_xll.BC.TURNOVER(Connection,$F119,,,X$2,X$3,IF(ApplyDimOnActuals="Yes",_xlfn.HSTACK(DimArray,DimValuesArray),""))*$A119/IF($H119=0,12,$H119),"Manual Allocation",AJ119))</f>
        <v/>
      </c>
      <c r="Y119" s="14" t="str" cm="1">
        <f t="array" ref="Y119">IF($F119="","",_xlfn.SWITCH($L119,"Equal allocation",ROUND($M119/12,2),"Weighted Allocation",$M119*_xll.BC.TURNOVER(Connection,$F119,,,Y$2,Y$3,IF(ApplyDimOnActuals="Yes",_xlfn.HSTACK(DimArray,DimValuesArray),""))*$A119/IF($H119=0,12,$H119),"Manual Allocation",AK119))</f>
        <v/>
      </c>
      <c r="Z119" s="14" t="str" cm="1">
        <f t="array" ref="Z119">IF($F119="","",_xlfn.SWITCH($L119,"Equal allocation",ROUND($M119/12,2),"Weighted Allocation",$M119*_xll.BC.TURNOVER(Connection,$F119,,,Z$2,Z$3,IF(ApplyDimOnActuals="Yes",_xlfn.HSTACK(DimArray,DimValuesArray),""))*$A119/IF($H119=0,12,$H119),"Manual Allocation",AL119))</f>
        <v/>
      </c>
      <c r="AB119" s="2"/>
      <c r="AC119" s="2"/>
    </row>
    <row r="120" spans="8:29" x14ac:dyDescent="0.45">
      <c r="H120" s="14"/>
      <c r="I120" s="35"/>
      <c r="J120" s="15" t="str" cm="1">
        <f t="array" ref="J120">IF($F120="","",_xll.BC.WRITEBACKBUDGET(Connection,$G$8,$G$9,$A$8:$A$11,$L$1,$F120,$O120:$Z120,$O$1:$Z$1,$K120,_xlfn.HSTACK(DimArray,DimValuesArray)))</f>
        <v/>
      </c>
      <c r="K120" s="15"/>
      <c r="L120" s="15" t="str">
        <f t="shared" si="10"/>
        <v/>
      </c>
      <c r="M120" s="14" t="str">
        <f t="shared" si="11"/>
        <v/>
      </c>
      <c r="N120" s="14" t="str">
        <f t="shared" si="9"/>
        <v/>
      </c>
      <c r="O120" s="14" t="str" cm="1">
        <f t="array" ref="O120">IF($F120="","",_xlfn.SWITCH($L120,"Equal allocation",ROUND($M120/12,2),"Weighted Allocation",$M120*_xll.BC.TURNOVER(Connection,$F120,,,O$2,O$3,IF(ApplyDimOnActuals="Yes",_xlfn.HSTACK(DimArray,DimValuesArray),""))*$A120/IF($H120=0,12,$H120),"Manual Allocation",AA120))</f>
        <v/>
      </c>
      <c r="P120" s="14" t="str" cm="1">
        <f t="array" ref="P120">IF($F120="","",_xlfn.SWITCH($L120,"Equal allocation",ROUND($M120/12,2),"Weighted Allocation",$M120*_xll.BC.TURNOVER(Connection,$F120,,,P$2,P$3,IF(ApplyDimOnActuals="Yes",_xlfn.HSTACK(DimArray,DimValuesArray),""))*$A120/IF($H120=0,12,$H120),"Manual Allocation",AB120))</f>
        <v/>
      </c>
      <c r="Q120" s="14" t="str" cm="1">
        <f t="array" ref="Q120">IF($F120="","",_xlfn.SWITCH($L120,"Equal allocation",ROUND($M120/12,2),"Weighted Allocation",$M120*_xll.BC.TURNOVER(Connection,$F120,,,Q$2,Q$3,IF(ApplyDimOnActuals="Yes",_xlfn.HSTACK(DimArray,DimValuesArray),""))*$A120/IF($H120=0,12,$H120),"Manual Allocation",AC120))</f>
        <v/>
      </c>
      <c r="R120" s="14" t="str" cm="1">
        <f t="array" ref="R120">IF($F120="","",_xlfn.SWITCH($L120,"Equal allocation",ROUND($M120/12,2),"Weighted Allocation",$M120*_xll.BC.TURNOVER(Connection,$F120,,,R$2,R$3,IF(ApplyDimOnActuals="Yes",_xlfn.HSTACK(DimArray,DimValuesArray),""))*$A120/IF($H120=0,12,$H120),"Manual Allocation",AD120))</f>
        <v/>
      </c>
      <c r="S120" s="14" t="str" cm="1">
        <f t="array" ref="S120">IF($F120="","",_xlfn.SWITCH($L120,"Equal allocation",ROUND($M120/12,2),"Weighted Allocation",$M120*_xll.BC.TURNOVER(Connection,$F120,,,S$2,S$3,IF(ApplyDimOnActuals="Yes",_xlfn.HSTACK(DimArray,DimValuesArray),""))*$A120/IF($H120=0,12,$H120),"Manual Allocation",AE120))</f>
        <v/>
      </c>
      <c r="T120" s="14" t="str" cm="1">
        <f t="array" ref="T120">IF($F120="","",_xlfn.SWITCH($L120,"Equal allocation",ROUND($M120/12,2),"Weighted Allocation",$M120*_xll.BC.TURNOVER(Connection,$F120,,,T$2,T$3,IF(ApplyDimOnActuals="Yes",_xlfn.HSTACK(DimArray,DimValuesArray),""))*$A120/IF($H120=0,12,$H120),"Manual Allocation",AF120))</f>
        <v/>
      </c>
      <c r="U120" s="14" t="str" cm="1">
        <f t="array" ref="U120">IF($F120="","",_xlfn.SWITCH($L120,"Equal allocation",ROUND($M120/12,2),"Weighted Allocation",$M120*_xll.BC.TURNOVER(Connection,$F120,,,U$2,U$3,IF(ApplyDimOnActuals="Yes",_xlfn.HSTACK(DimArray,DimValuesArray),""))*$A120/IF($H120=0,12,$H120),"Manual Allocation",AG120))</f>
        <v/>
      </c>
      <c r="V120" s="14" t="str" cm="1">
        <f t="array" ref="V120">IF($F120="","",_xlfn.SWITCH($L120,"Equal allocation",ROUND($M120/12,2),"Weighted Allocation",$M120*_xll.BC.TURNOVER(Connection,$F120,,,V$2,V$3,IF(ApplyDimOnActuals="Yes",_xlfn.HSTACK(DimArray,DimValuesArray),""))*$A120/IF($H120=0,12,$H120),"Manual Allocation",AH120))</f>
        <v/>
      </c>
      <c r="W120" s="14" t="str" cm="1">
        <f t="array" ref="W120">IF($F120="","",_xlfn.SWITCH($L120,"Equal allocation",ROUND($M120/12,2),"Weighted Allocation",$M120*_xll.BC.TURNOVER(Connection,$F120,,,W$2,W$3,IF(ApplyDimOnActuals="Yes",_xlfn.HSTACK(DimArray,DimValuesArray),""))*$A120/IF($H120=0,12,$H120),"Manual Allocation",AI120))</f>
        <v/>
      </c>
      <c r="X120" s="14" t="str" cm="1">
        <f t="array" ref="X120">IF($F120="","",_xlfn.SWITCH($L120,"Equal allocation",ROUND($M120/12,2),"Weighted Allocation",$M120*_xll.BC.TURNOVER(Connection,$F120,,,X$2,X$3,IF(ApplyDimOnActuals="Yes",_xlfn.HSTACK(DimArray,DimValuesArray),""))*$A120/IF($H120=0,12,$H120),"Manual Allocation",AJ120))</f>
        <v/>
      </c>
      <c r="Y120" s="14" t="str" cm="1">
        <f t="array" ref="Y120">IF($F120="","",_xlfn.SWITCH($L120,"Equal allocation",ROUND($M120/12,2),"Weighted Allocation",$M120*_xll.BC.TURNOVER(Connection,$F120,,,Y$2,Y$3,IF(ApplyDimOnActuals="Yes",_xlfn.HSTACK(DimArray,DimValuesArray),""))*$A120/IF($H120=0,12,$H120),"Manual Allocation",AK120))</f>
        <v/>
      </c>
      <c r="Z120" s="14" t="str" cm="1">
        <f t="array" ref="Z120">IF($F120="","",_xlfn.SWITCH($L120,"Equal allocation",ROUND($M120/12,2),"Weighted Allocation",$M120*_xll.BC.TURNOVER(Connection,$F120,,,Z$2,Z$3,IF(ApplyDimOnActuals="Yes",_xlfn.HSTACK(DimArray,DimValuesArray),""))*$A120/IF($H120=0,12,$H120),"Manual Allocation",AL120))</f>
        <v/>
      </c>
      <c r="AB120" s="2"/>
      <c r="AC120" s="2"/>
    </row>
    <row r="121" spans="8:29" x14ac:dyDescent="0.45">
      <c r="H121" s="14"/>
      <c r="I121" s="35"/>
      <c r="J121" s="15" t="str" cm="1">
        <f t="array" ref="J121">IF($F121="","",_xll.BC.WRITEBACKBUDGET(Connection,$G$8,$G$9,$A$8:$A$11,$L$1,$F121,$O121:$Z121,$O$1:$Z$1,$K121,_xlfn.HSTACK(DimArray,DimValuesArray)))</f>
        <v/>
      </c>
      <c r="K121" s="15"/>
      <c r="L121" s="15" t="str">
        <f t="shared" si="10"/>
        <v/>
      </c>
      <c r="M121" s="14" t="str">
        <f t="shared" si="11"/>
        <v/>
      </c>
      <c r="N121" s="14" t="str">
        <f t="shared" si="9"/>
        <v/>
      </c>
      <c r="O121" s="14" t="str" cm="1">
        <f t="array" ref="O121">IF($F121="","",_xlfn.SWITCH($L121,"Equal allocation",ROUND($M121/12,2),"Weighted Allocation",$M121*_xll.BC.TURNOVER(Connection,$F121,,,O$2,O$3,IF(ApplyDimOnActuals="Yes",_xlfn.HSTACK(DimArray,DimValuesArray),""))*$A121/IF($H121=0,12,$H121),"Manual Allocation",AA121))</f>
        <v/>
      </c>
      <c r="P121" s="14" t="str" cm="1">
        <f t="array" ref="P121">IF($F121="","",_xlfn.SWITCH($L121,"Equal allocation",ROUND($M121/12,2),"Weighted Allocation",$M121*_xll.BC.TURNOVER(Connection,$F121,,,P$2,P$3,IF(ApplyDimOnActuals="Yes",_xlfn.HSTACK(DimArray,DimValuesArray),""))*$A121/IF($H121=0,12,$H121),"Manual Allocation",AB121))</f>
        <v/>
      </c>
      <c r="Q121" s="14" t="str" cm="1">
        <f t="array" ref="Q121">IF($F121="","",_xlfn.SWITCH($L121,"Equal allocation",ROUND($M121/12,2),"Weighted Allocation",$M121*_xll.BC.TURNOVER(Connection,$F121,,,Q$2,Q$3,IF(ApplyDimOnActuals="Yes",_xlfn.HSTACK(DimArray,DimValuesArray),""))*$A121/IF($H121=0,12,$H121),"Manual Allocation",AC121))</f>
        <v/>
      </c>
      <c r="R121" s="14" t="str" cm="1">
        <f t="array" ref="R121">IF($F121="","",_xlfn.SWITCH($L121,"Equal allocation",ROUND($M121/12,2),"Weighted Allocation",$M121*_xll.BC.TURNOVER(Connection,$F121,,,R$2,R$3,IF(ApplyDimOnActuals="Yes",_xlfn.HSTACK(DimArray,DimValuesArray),""))*$A121/IF($H121=0,12,$H121),"Manual Allocation",AD121))</f>
        <v/>
      </c>
      <c r="S121" s="14" t="str" cm="1">
        <f t="array" ref="S121">IF($F121="","",_xlfn.SWITCH($L121,"Equal allocation",ROUND($M121/12,2),"Weighted Allocation",$M121*_xll.BC.TURNOVER(Connection,$F121,,,S$2,S$3,IF(ApplyDimOnActuals="Yes",_xlfn.HSTACK(DimArray,DimValuesArray),""))*$A121/IF($H121=0,12,$H121),"Manual Allocation",AE121))</f>
        <v/>
      </c>
      <c r="T121" s="14" t="str" cm="1">
        <f t="array" ref="T121">IF($F121="","",_xlfn.SWITCH($L121,"Equal allocation",ROUND($M121/12,2),"Weighted Allocation",$M121*_xll.BC.TURNOVER(Connection,$F121,,,T$2,T$3,IF(ApplyDimOnActuals="Yes",_xlfn.HSTACK(DimArray,DimValuesArray),""))*$A121/IF($H121=0,12,$H121),"Manual Allocation",AF121))</f>
        <v/>
      </c>
      <c r="U121" s="14" t="str" cm="1">
        <f t="array" ref="U121">IF($F121="","",_xlfn.SWITCH($L121,"Equal allocation",ROUND($M121/12,2),"Weighted Allocation",$M121*_xll.BC.TURNOVER(Connection,$F121,,,U$2,U$3,IF(ApplyDimOnActuals="Yes",_xlfn.HSTACK(DimArray,DimValuesArray),""))*$A121/IF($H121=0,12,$H121),"Manual Allocation",AG121))</f>
        <v/>
      </c>
      <c r="V121" s="14" t="str" cm="1">
        <f t="array" ref="V121">IF($F121="","",_xlfn.SWITCH($L121,"Equal allocation",ROUND($M121/12,2),"Weighted Allocation",$M121*_xll.BC.TURNOVER(Connection,$F121,,,V$2,V$3,IF(ApplyDimOnActuals="Yes",_xlfn.HSTACK(DimArray,DimValuesArray),""))*$A121/IF($H121=0,12,$H121),"Manual Allocation",AH121))</f>
        <v/>
      </c>
      <c r="W121" s="14" t="str" cm="1">
        <f t="array" ref="W121">IF($F121="","",_xlfn.SWITCH($L121,"Equal allocation",ROUND($M121/12,2),"Weighted Allocation",$M121*_xll.BC.TURNOVER(Connection,$F121,,,W$2,W$3,IF(ApplyDimOnActuals="Yes",_xlfn.HSTACK(DimArray,DimValuesArray),""))*$A121/IF($H121=0,12,$H121),"Manual Allocation",AI121))</f>
        <v/>
      </c>
      <c r="X121" s="14" t="str" cm="1">
        <f t="array" ref="X121">IF($F121="","",_xlfn.SWITCH($L121,"Equal allocation",ROUND($M121/12,2),"Weighted Allocation",$M121*_xll.BC.TURNOVER(Connection,$F121,,,X$2,X$3,IF(ApplyDimOnActuals="Yes",_xlfn.HSTACK(DimArray,DimValuesArray),""))*$A121/IF($H121=0,12,$H121),"Manual Allocation",AJ121))</f>
        <v/>
      </c>
      <c r="Y121" s="14" t="str" cm="1">
        <f t="array" ref="Y121">IF($F121="","",_xlfn.SWITCH($L121,"Equal allocation",ROUND($M121/12,2),"Weighted Allocation",$M121*_xll.BC.TURNOVER(Connection,$F121,,,Y$2,Y$3,IF(ApplyDimOnActuals="Yes",_xlfn.HSTACK(DimArray,DimValuesArray),""))*$A121/IF($H121=0,12,$H121),"Manual Allocation",AK121))</f>
        <v/>
      </c>
      <c r="Z121" s="14" t="str" cm="1">
        <f t="array" ref="Z121">IF($F121="","",_xlfn.SWITCH($L121,"Equal allocation",ROUND($M121/12,2),"Weighted Allocation",$M121*_xll.BC.TURNOVER(Connection,$F121,,,Z$2,Z$3,IF(ApplyDimOnActuals="Yes",_xlfn.HSTACK(DimArray,DimValuesArray),""))*$A121/IF($H121=0,12,$H121),"Manual Allocation",AL121))</f>
        <v/>
      </c>
      <c r="AB121" s="2"/>
      <c r="AC121" s="2"/>
    </row>
    <row r="122" spans="8:29" x14ac:dyDescent="0.45">
      <c r="H122" s="14"/>
      <c r="I122" s="35"/>
      <c r="J122" s="15" t="str" cm="1">
        <f t="array" ref="J122">IF($F122="","",_xll.BC.WRITEBACKBUDGET(Connection,$G$8,$G$9,$A$8:$A$11,$L$1,$F122,$O122:$Z122,$O$1:$Z$1,$K122,_xlfn.HSTACK(DimArray,DimValuesArray)))</f>
        <v/>
      </c>
      <c r="K122" s="15"/>
      <c r="L122" s="15" t="str">
        <f t="shared" si="10"/>
        <v/>
      </c>
      <c r="M122" s="14" t="str">
        <f t="shared" si="11"/>
        <v/>
      </c>
      <c r="N122" s="14" t="str">
        <f t="shared" si="9"/>
        <v/>
      </c>
      <c r="O122" s="14" t="str" cm="1">
        <f t="array" ref="O122">IF($F122="","",_xlfn.SWITCH($L122,"Equal allocation",ROUND($M122/12,2),"Weighted Allocation",$M122*_xll.BC.TURNOVER(Connection,$F122,,,O$2,O$3,IF(ApplyDimOnActuals="Yes",_xlfn.HSTACK(DimArray,DimValuesArray),""))*$A122/IF($H122=0,12,$H122),"Manual Allocation",AA122))</f>
        <v/>
      </c>
      <c r="P122" s="14" t="str" cm="1">
        <f t="array" ref="P122">IF($F122="","",_xlfn.SWITCH($L122,"Equal allocation",ROUND($M122/12,2),"Weighted Allocation",$M122*_xll.BC.TURNOVER(Connection,$F122,,,P$2,P$3,IF(ApplyDimOnActuals="Yes",_xlfn.HSTACK(DimArray,DimValuesArray),""))*$A122/IF($H122=0,12,$H122),"Manual Allocation",AB122))</f>
        <v/>
      </c>
      <c r="Q122" s="14" t="str" cm="1">
        <f t="array" ref="Q122">IF($F122="","",_xlfn.SWITCH($L122,"Equal allocation",ROUND($M122/12,2),"Weighted Allocation",$M122*_xll.BC.TURNOVER(Connection,$F122,,,Q$2,Q$3,IF(ApplyDimOnActuals="Yes",_xlfn.HSTACK(DimArray,DimValuesArray),""))*$A122/IF($H122=0,12,$H122),"Manual Allocation",AC122))</f>
        <v/>
      </c>
      <c r="R122" s="14" t="str" cm="1">
        <f t="array" ref="R122">IF($F122="","",_xlfn.SWITCH($L122,"Equal allocation",ROUND($M122/12,2),"Weighted Allocation",$M122*_xll.BC.TURNOVER(Connection,$F122,,,R$2,R$3,IF(ApplyDimOnActuals="Yes",_xlfn.HSTACK(DimArray,DimValuesArray),""))*$A122/IF($H122=0,12,$H122),"Manual Allocation",AD122))</f>
        <v/>
      </c>
      <c r="S122" s="14" t="str" cm="1">
        <f t="array" ref="S122">IF($F122="","",_xlfn.SWITCH($L122,"Equal allocation",ROUND($M122/12,2),"Weighted Allocation",$M122*_xll.BC.TURNOVER(Connection,$F122,,,S$2,S$3,IF(ApplyDimOnActuals="Yes",_xlfn.HSTACK(DimArray,DimValuesArray),""))*$A122/IF($H122=0,12,$H122),"Manual Allocation",AE122))</f>
        <v/>
      </c>
      <c r="T122" s="14" t="str" cm="1">
        <f t="array" ref="T122">IF($F122="","",_xlfn.SWITCH($L122,"Equal allocation",ROUND($M122/12,2),"Weighted Allocation",$M122*_xll.BC.TURNOVER(Connection,$F122,,,T$2,T$3,IF(ApplyDimOnActuals="Yes",_xlfn.HSTACK(DimArray,DimValuesArray),""))*$A122/IF($H122=0,12,$H122),"Manual Allocation",AF122))</f>
        <v/>
      </c>
      <c r="U122" s="14" t="str" cm="1">
        <f t="array" ref="U122">IF($F122="","",_xlfn.SWITCH($L122,"Equal allocation",ROUND($M122/12,2),"Weighted Allocation",$M122*_xll.BC.TURNOVER(Connection,$F122,,,U$2,U$3,IF(ApplyDimOnActuals="Yes",_xlfn.HSTACK(DimArray,DimValuesArray),""))*$A122/IF($H122=0,12,$H122),"Manual Allocation",AG122))</f>
        <v/>
      </c>
      <c r="V122" s="14" t="str" cm="1">
        <f t="array" ref="V122">IF($F122="","",_xlfn.SWITCH($L122,"Equal allocation",ROUND($M122/12,2),"Weighted Allocation",$M122*_xll.BC.TURNOVER(Connection,$F122,,,V$2,V$3,IF(ApplyDimOnActuals="Yes",_xlfn.HSTACK(DimArray,DimValuesArray),""))*$A122/IF($H122=0,12,$H122),"Manual Allocation",AH122))</f>
        <v/>
      </c>
      <c r="W122" s="14" t="str" cm="1">
        <f t="array" ref="W122">IF($F122="","",_xlfn.SWITCH($L122,"Equal allocation",ROUND($M122/12,2),"Weighted Allocation",$M122*_xll.BC.TURNOVER(Connection,$F122,,,W$2,W$3,IF(ApplyDimOnActuals="Yes",_xlfn.HSTACK(DimArray,DimValuesArray),""))*$A122/IF($H122=0,12,$H122),"Manual Allocation",AI122))</f>
        <v/>
      </c>
      <c r="X122" s="14" t="str" cm="1">
        <f t="array" ref="X122">IF($F122="","",_xlfn.SWITCH($L122,"Equal allocation",ROUND($M122/12,2),"Weighted Allocation",$M122*_xll.BC.TURNOVER(Connection,$F122,,,X$2,X$3,IF(ApplyDimOnActuals="Yes",_xlfn.HSTACK(DimArray,DimValuesArray),""))*$A122/IF($H122=0,12,$H122),"Manual Allocation",AJ122))</f>
        <v/>
      </c>
      <c r="Y122" s="14" t="str" cm="1">
        <f t="array" ref="Y122">IF($F122="","",_xlfn.SWITCH($L122,"Equal allocation",ROUND($M122/12,2),"Weighted Allocation",$M122*_xll.BC.TURNOVER(Connection,$F122,,,Y$2,Y$3,IF(ApplyDimOnActuals="Yes",_xlfn.HSTACK(DimArray,DimValuesArray),""))*$A122/IF($H122=0,12,$H122),"Manual Allocation",AK122))</f>
        <v/>
      </c>
      <c r="Z122" s="14" t="str" cm="1">
        <f t="array" ref="Z122">IF($F122="","",_xlfn.SWITCH($L122,"Equal allocation",ROUND($M122/12,2),"Weighted Allocation",$M122*_xll.BC.TURNOVER(Connection,$F122,,,Z$2,Z$3,IF(ApplyDimOnActuals="Yes",_xlfn.HSTACK(DimArray,DimValuesArray),""))*$A122/IF($H122=0,12,$H122),"Manual Allocation",AL122))</f>
        <v/>
      </c>
      <c r="AB122" s="2"/>
      <c r="AC122" s="2"/>
    </row>
    <row r="123" spans="8:29" x14ac:dyDescent="0.45">
      <c r="H123" s="14"/>
      <c r="I123" s="35"/>
      <c r="J123" s="15" t="str" cm="1">
        <f t="array" ref="J123">IF($F123="","",_xll.BC.WRITEBACKBUDGET(Connection,$G$8,$G$9,$A$8:$A$11,$L$1,$F123,$O123:$Z123,$O$1:$Z$1,$K123,_xlfn.HSTACK(DimArray,DimValuesArray)))</f>
        <v/>
      </c>
      <c r="K123" s="15"/>
      <c r="L123" s="15" t="str">
        <f t="shared" si="10"/>
        <v/>
      </c>
      <c r="M123" s="14" t="str">
        <f t="shared" si="11"/>
        <v/>
      </c>
      <c r="N123" s="14" t="str">
        <f t="shared" si="9"/>
        <v/>
      </c>
      <c r="O123" s="14" t="str" cm="1">
        <f t="array" ref="O123">IF($F123="","",_xlfn.SWITCH($L123,"Equal allocation",ROUND($M123/12,2),"Weighted Allocation",$M123*_xll.BC.TURNOVER(Connection,$F123,,,O$2,O$3,IF(ApplyDimOnActuals="Yes",_xlfn.HSTACK(DimArray,DimValuesArray),""))*$A123/IF($H123=0,12,$H123),"Manual Allocation",AA123))</f>
        <v/>
      </c>
      <c r="P123" s="14" t="str" cm="1">
        <f t="array" ref="P123">IF($F123="","",_xlfn.SWITCH($L123,"Equal allocation",ROUND($M123/12,2),"Weighted Allocation",$M123*_xll.BC.TURNOVER(Connection,$F123,,,P$2,P$3,IF(ApplyDimOnActuals="Yes",_xlfn.HSTACK(DimArray,DimValuesArray),""))*$A123/IF($H123=0,12,$H123),"Manual Allocation",AB123))</f>
        <v/>
      </c>
      <c r="Q123" s="14" t="str" cm="1">
        <f t="array" ref="Q123">IF($F123="","",_xlfn.SWITCH($L123,"Equal allocation",ROUND($M123/12,2),"Weighted Allocation",$M123*_xll.BC.TURNOVER(Connection,$F123,,,Q$2,Q$3,IF(ApplyDimOnActuals="Yes",_xlfn.HSTACK(DimArray,DimValuesArray),""))*$A123/IF($H123=0,12,$H123),"Manual Allocation",AC123))</f>
        <v/>
      </c>
      <c r="R123" s="14" t="str" cm="1">
        <f t="array" ref="R123">IF($F123="","",_xlfn.SWITCH($L123,"Equal allocation",ROUND($M123/12,2),"Weighted Allocation",$M123*_xll.BC.TURNOVER(Connection,$F123,,,R$2,R$3,IF(ApplyDimOnActuals="Yes",_xlfn.HSTACK(DimArray,DimValuesArray),""))*$A123/IF($H123=0,12,$H123),"Manual Allocation",AD123))</f>
        <v/>
      </c>
      <c r="S123" s="14" t="str" cm="1">
        <f t="array" ref="S123">IF($F123="","",_xlfn.SWITCH($L123,"Equal allocation",ROUND($M123/12,2),"Weighted Allocation",$M123*_xll.BC.TURNOVER(Connection,$F123,,,S$2,S$3,IF(ApplyDimOnActuals="Yes",_xlfn.HSTACK(DimArray,DimValuesArray),""))*$A123/IF($H123=0,12,$H123),"Manual Allocation",AE123))</f>
        <v/>
      </c>
      <c r="T123" s="14" t="str" cm="1">
        <f t="array" ref="T123">IF($F123="","",_xlfn.SWITCH($L123,"Equal allocation",ROUND($M123/12,2),"Weighted Allocation",$M123*_xll.BC.TURNOVER(Connection,$F123,,,T$2,T$3,IF(ApplyDimOnActuals="Yes",_xlfn.HSTACK(DimArray,DimValuesArray),""))*$A123/IF($H123=0,12,$H123),"Manual Allocation",AF123))</f>
        <v/>
      </c>
      <c r="U123" s="14" t="str" cm="1">
        <f t="array" ref="U123">IF($F123="","",_xlfn.SWITCH($L123,"Equal allocation",ROUND($M123/12,2),"Weighted Allocation",$M123*_xll.BC.TURNOVER(Connection,$F123,,,U$2,U$3,IF(ApplyDimOnActuals="Yes",_xlfn.HSTACK(DimArray,DimValuesArray),""))*$A123/IF($H123=0,12,$H123),"Manual Allocation",AG123))</f>
        <v/>
      </c>
      <c r="V123" s="14" t="str" cm="1">
        <f t="array" ref="V123">IF($F123="","",_xlfn.SWITCH($L123,"Equal allocation",ROUND($M123/12,2),"Weighted Allocation",$M123*_xll.BC.TURNOVER(Connection,$F123,,,V$2,V$3,IF(ApplyDimOnActuals="Yes",_xlfn.HSTACK(DimArray,DimValuesArray),""))*$A123/IF($H123=0,12,$H123),"Manual Allocation",AH123))</f>
        <v/>
      </c>
      <c r="W123" s="14" t="str" cm="1">
        <f t="array" ref="W123">IF($F123="","",_xlfn.SWITCH($L123,"Equal allocation",ROUND($M123/12,2),"Weighted Allocation",$M123*_xll.BC.TURNOVER(Connection,$F123,,,W$2,W$3,IF(ApplyDimOnActuals="Yes",_xlfn.HSTACK(DimArray,DimValuesArray),""))*$A123/IF($H123=0,12,$H123),"Manual Allocation",AI123))</f>
        <v/>
      </c>
      <c r="X123" s="14" t="str" cm="1">
        <f t="array" ref="X123">IF($F123="","",_xlfn.SWITCH($L123,"Equal allocation",ROUND($M123/12,2),"Weighted Allocation",$M123*_xll.BC.TURNOVER(Connection,$F123,,,X$2,X$3,IF(ApplyDimOnActuals="Yes",_xlfn.HSTACK(DimArray,DimValuesArray),""))*$A123/IF($H123=0,12,$H123),"Manual Allocation",AJ123))</f>
        <v/>
      </c>
      <c r="Y123" s="14" t="str" cm="1">
        <f t="array" ref="Y123">IF($F123="","",_xlfn.SWITCH($L123,"Equal allocation",ROUND($M123/12,2),"Weighted Allocation",$M123*_xll.BC.TURNOVER(Connection,$F123,,,Y$2,Y$3,IF(ApplyDimOnActuals="Yes",_xlfn.HSTACK(DimArray,DimValuesArray),""))*$A123/IF($H123=0,12,$H123),"Manual Allocation",AK123))</f>
        <v/>
      </c>
      <c r="Z123" s="14" t="str" cm="1">
        <f t="array" ref="Z123">IF($F123="","",_xlfn.SWITCH($L123,"Equal allocation",ROUND($M123/12,2),"Weighted Allocation",$M123*_xll.BC.TURNOVER(Connection,$F123,,,Z$2,Z$3,IF(ApplyDimOnActuals="Yes",_xlfn.HSTACK(DimArray,DimValuesArray),""))*$A123/IF($H123=0,12,$H123),"Manual Allocation",AL123))</f>
        <v/>
      </c>
      <c r="AB123" s="2"/>
      <c r="AC123" s="2"/>
    </row>
    <row r="124" spans="8:29" x14ac:dyDescent="0.45">
      <c r="H124" s="14"/>
      <c r="I124" s="35"/>
      <c r="J124" s="15" t="str" cm="1">
        <f t="array" ref="J124">IF($F124="","",_xll.BC.WRITEBACKBUDGET(Connection,$G$8,$G$9,$A$8:$A$11,$L$1,$F124,$O124:$Z124,$O$1:$Z$1,$K124,_xlfn.HSTACK(DimArray,DimValuesArray)))</f>
        <v/>
      </c>
      <c r="K124" s="15"/>
      <c r="L124" s="15" t="str">
        <f t="shared" si="10"/>
        <v/>
      </c>
      <c r="M124" s="14" t="str">
        <f t="shared" si="11"/>
        <v/>
      </c>
      <c r="N124" s="14" t="str">
        <f t="shared" ref="N124:N378" si="12">IF($F124="","",SUM($O124:$Z124))</f>
        <v/>
      </c>
      <c r="O124" s="14" t="str" cm="1">
        <f t="array" ref="O124">IF($F124="","",_xlfn.SWITCH($L124,"Equal allocation",ROUND($M124/12,2),"Weighted Allocation",$M124*_xll.BC.TURNOVER(Connection,$F124,,,O$2,O$3,IF(ApplyDimOnActuals="Yes",_xlfn.HSTACK(DimArray,DimValuesArray),""))*$A124/IF($H124=0,12,$H124),"Manual Allocation",AA124))</f>
        <v/>
      </c>
      <c r="P124" s="14" t="str" cm="1">
        <f t="array" ref="P124">IF($F124="","",_xlfn.SWITCH($L124,"Equal allocation",ROUND($M124/12,2),"Weighted Allocation",$M124*_xll.BC.TURNOVER(Connection,$F124,,,P$2,P$3,IF(ApplyDimOnActuals="Yes",_xlfn.HSTACK(DimArray,DimValuesArray),""))*$A124/IF($H124=0,12,$H124),"Manual Allocation",AB124))</f>
        <v/>
      </c>
      <c r="Q124" s="14" t="str" cm="1">
        <f t="array" ref="Q124">IF($F124="","",_xlfn.SWITCH($L124,"Equal allocation",ROUND($M124/12,2),"Weighted Allocation",$M124*_xll.BC.TURNOVER(Connection,$F124,,,Q$2,Q$3,IF(ApplyDimOnActuals="Yes",_xlfn.HSTACK(DimArray,DimValuesArray),""))*$A124/IF($H124=0,12,$H124),"Manual Allocation",AC124))</f>
        <v/>
      </c>
      <c r="R124" s="14" t="str" cm="1">
        <f t="array" ref="R124">IF($F124="","",_xlfn.SWITCH($L124,"Equal allocation",ROUND($M124/12,2),"Weighted Allocation",$M124*_xll.BC.TURNOVER(Connection,$F124,,,R$2,R$3,IF(ApplyDimOnActuals="Yes",_xlfn.HSTACK(DimArray,DimValuesArray),""))*$A124/IF($H124=0,12,$H124),"Manual Allocation",AD124))</f>
        <v/>
      </c>
      <c r="S124" s="14" t="str" cm="1">
        <f t="array" ref="S124">IF($F124="","",_xlfn.SWITCH($L124,"Equal allocation",ROUND($M124/12,2),"Weighted Allocation",$M124*_xll.BC.TURNOVER(Connection,$F124,,,S$2,S$3,IF(ApplyDimOnActuals="Yes",_xlfn.HSTACK(DimArray,DimValuesArray),""))*$A124/IF($H124=0,12,$H124),"Manual Allocation",AE124))</f>
        <v/>
      </c>
      <c r="T124" s="14" t="str" cm="1">
        <f t="array" ref="T124">IF($F124="","",_xlfn.SWITCH($L124,"Equal allocation",ROUND($M124/12,2),"Weighted Allocation",$M124*_xll.BC.TURNOVER(Connection,$F124,,,T$2,T$3,IF(ApplyDimOnActuals="Yes",_xlfn.HSTACK(DimArray,DimValuesArray),""))*$A124/IF($H124=0,12,$H124),"Manual Allocation",AF124))</f>
        <v/>
      </c>
      <c r="U124" s="14" t="str" cm="1">
        <f t="array" ref="U124">IF($F124="","",_xlfn.SWITCH($L124,"Equal allocation",ROUND($M124/12,2),"Weighted Allocation",$M124*_xll.BC.TURNOVER(Connection,$F124,,,U$2,U$3,IF(ApplyDimOnActuals="Yes",_xlfn.HSTACK(DimArray,DimValuesArray),""))*$A124/IF($H124=0,12,$H124),"Manual Allocation",AG124))</f>
        <v/>
      </c>
      <c r="V124" s="14" t="str" cm="1">
        <f t="array" ref="V124">IF($F124="","",_xlfn.SWITCH($L124,"Equal allocation",ROUND($M124/12,2),"Weighted Allocation",$M124*_xll.BC.TURNOVER(Connection,$F124,,,V$2,V$3,IF(ApplyDimOnActuals="Yes",_xlfn.HSTACK(DimArray,DimValuesArray),""))*$A124/IF($H124=0,12,$H124),"Manual Allocation",AH124))</f>
        <v/>
      </c>
      <c r="W124" s="14" t="str" cm="1">
        <f t="array" ref="W124">IF($F124="","",_xlfn.SWITCH($L124,"Equal allocation",ROUND($M124/12,2),"Weighted Allocation",$M124*_xll.BC.TURNOVER(Connection,$F124,,,W$2,W$3,IF(ApplyDimOnActuals="Yes",_xlfn.HSTACK(DimArray,DimValuesArray),""))*$A124/IF($H124=0,12,$H124),"Manual Allocation",AI124))</f>
        <v/>
      </c>
      <c r="X124" s="14" t="str" cm="1">
        <f t="array" ref="X124">IF($F124="","",_xlfn.SWITCH($L124,"Equal allocation",ROUND($M124/12,2),"Weighted Allocation",$M124*_xll.BC.TURNOVER(Connection,$F124,,,X$2,X$3,IF(ApplyDimOnActuals="Yes",_xlfn.HSTACK(DimArray,DimValuesArray),""))*$A124/IF($H124=0,12,$H124),"Manual Allocation",AJ124))</f>
        <v/>
      </c>
      <c r="Y124" s="14" t="str" cm="1">
        <f t="array" ref="Y124">IF($F124="","",_xlfn.SWITCH($L124,"Equal allocation",ROUND($M124/12,2),"Weighted Allocation",$M124*_xll.BC.TURNOVER(Connection,$F124,,,Y$2,Y$3,IF(ApplyDimOnActuals="Yes",_xlfn.HSTACK(DimArray,DimValuesArray),""))*$A124/IF($H124=0,12,$H124),"Manual Allocation",AK124))</f>
        <v/>
      </c>
      <c r="Z124" s="14" t="str" cm="1">
        <f t="array" ref="Z124">IF($F124="","",_xlfn.SWITCH($L124,"Equal allocation",ROUND($M124/12,2),"Weighted Allocation",$M124*_xll.BC.TURNOVER(Connection,$F124,,,Z$2,Z$3,IF(ApplyDimOnActuals="Yes",_xlfn.HSTACK(DimArray,DimValuesArray),""))*$A124/IF($H124=0,12,$H124),"Manual Allocation",AL124))</f>
        <v/>
      </c>
      <c r="AB124" s="2"/>
      <c r="AC124" s="2"/>
    </row>
    <row r="125" spans="8:29" x14ac:dyDescent="0.45">
      <c r="H125" s="14"/>
      <c r="I125" s="35"/>
      <c r="J125" s="15" t="str" cm="1">
        <f t="array" ref="J125">IF($F125="","",_xll.BC.WRITEBACKBUDGET(Connection,$G$8,$G$9,$A$8:$A$11,$L$1,$F125,$O125:$Z125,$O$1:$Z$1,$K125,_xlfn.HSTACK(DimArray,DimValuesArray)))</f>
        <v/>
      </c>
      <c r="K125" s="15"/>
      <c r="L125" s="15" t="str">
        <f t="shared" si="10"/>
        <v/>
      </c>
      <c r="M125" s="14" t="str">
        <f t="shared" si="11"/>
        <v/>
      </c>
      <c r="N125" s="14" t="str">
        <f t="shared" si="12"/>
        <v/>
      </c>
      <c r="O125" s="14" t="str" cm="1">
        <f t="array" ref="O125">IF($F125="","",_xlfn.SWITCH($L125,"Equal allocation",ROUND($M125/12,2),"Weighted Allocation",$M125*_xll.BC.TURNOVER(Connection,$F125,,,O$2,O$3,IF(ApplyDimOnActuals="Yes",_xlfn.HSTACK(DimArray,DimValuesArray),""))*$A125/IF($H125=0,12,$H125),"Manual Allocation",AA125))</f>
        <v/>
      </c>
      <c r="P125" s="14" t="str" cm="1">
        <f t="array" ref="P125">IF($F125="","",_xlfn.SWITCH($L125,"Equal allocation",ROUND($M125/12,2),"Weighted Allocation",$M125*_xll.BC.TURNOVER(Connection,$F125,,,P$2,P$3,IF(ApplyDimOnActuals="Yes",_xlfn.HSTACK(DimArray,DimValuesArray),""))*$A125/IF($H125=0,12,$H125),"Manual Allocation",AB125))</f>
        <v/>
      </c>
      <c r="Q125" s="14" t="str" cm="1">
        <f t="array" ref="Q125">IF($F125="","",_xlfn.SWITCH($L125,"Equal allocation",ROUND($M125/12,2),"Weighted Allocation",$M125*_xll.BC.TURNOVER(Connection,$F125,,,Q$2,Q$3,IF(ApplyDimOnActuals="Yes",_xlfn.HSTACK(DimArray,DimValuesArray),""))*$A125/IF($H125=0,12,$H125),"Manual Allocation",AC125))</f>
        <v/>
      </c>
      <c r="R125" s="14" t="str" cm="1">
        <f t="array" ref="R125">IF($F125="","",_xlfn.SWITCH($L125,"Equal allocation",ROUND($M125/12,2),"Weighted Allocation",$M125*_xll.BC.TURNOVER(Connection,$F125,,,R$2,R$3,IF(ApplyDimOnActuals="Yes",_xlfn.HSTACK(DimArray,DimValuesArray),""))*$A125/IF($H125=0,12,$H125),"Manual Allocation",AD125))</f>
        <v/>
      </c>
      <c r="S125" s="14" t="str" cm="1">
        <f t="array" ref="S125">IF($F125="","",_xlfn.SWITCH($L125,"Equal allocation",ROUND($M125/12,2),"Weighted Allocation",$M125*_xll.BC.TURNOVER(Connection,$F125,,,S$2,S$3,IF(ApplyDimOnActuals="Yes",_xlfn.HSTACK(DimArray,DimValuesArray),""))*$A125/IF($H125=0,12,$H125),"Manual Allocation",AE125))</f>
        <v/>
      </c>
      <c r="T125" s="14" t="str" cm="1">
        <f t="array" ref="T125">IF($F125="","",_xlfn.SWITCH($L125,"Equal allocation",ROUND($M125/12,2),"Weighted Allocation",$M125*_xll.BC.TURNOVER(Connection,$F125,,,T$2,T$3,IF(ApplyDimOnActuals="Yes",_xlfn.HSTACK(DimArray,DimValuesArray),""))*$A125/IF($H125=0,12,$H125),"Manual Allocation",AF125))</f>
        <v/>
      </c>
      <c r="U125" s="14" t="str" cm="1">
        <f t="array" ref="U125">IF($F125="","",_xlfn.SWITCH($L125,"Equal allocation",ROUND($M125/12,2),"Weighted Allocation",$M125*_xll.BC.TURNOVER(Connection,$F125,,,U$2,U$3,IF(ApplyDimOnActuals="Yes",_xlfn.HSTACK(DimArray,DimValuesArray),""))*$A125/IF($H125=0,12,$H125),"Manual Allocation",AG125))</f>
        <v/>
      </c>
      <c r="V125" s="14" t="str" cm="1">
        <f t="array" ref="V125">IF($F125="","",_xlfn.SWITCH($L125,"Equal allocation",ROUND($M125/12,2),"Weighted Allocation",$M125*_xll.BC.TURNOVER(Connection,$F125,,,V$2,V$3,IF(ApplyDimOnActuals="Yes",_xlfn.HSTACK(DimArray,DimValuesArray),""))*$A125/IF($H125=0,12,$H125),"Manual Allocation",AH125))</f>
        <v/>
      </c>
      <c r="W125" s="14" t="str" cm="1">
        <f t="array" ref="W125">IF($F125="","",_xlfn.SWITCH($L125,"Equal allocation",ROUND($M125/12,2),"Weighted Allocation",$M125*_xll.BC.TURNOVER(Connection,$F125,,,W$2,W$3,IF(ApplyDimOnActuals="Yes",_xlfn.HSTACK(DimArray,DimValuesArray),""))*$A125/IF($H125=0,12,$H125),"Manual Allocation",AI125))</f>
        <v/>
      </c>
      <c r="X125" s="14" t="str" cm="1">
        <f t="array" ref="X125">IF($F125="","",_xlfn.SWITCH($L125,"Equal allocation",ROUND($M125/12,2),"Weighted Allocation",$M125*_xll.BC.TURNOVER(Connection,$F125,,,X$2,X$3,IF(ApplyDimOnActuals="Yes",_xlfn.HSTACK(DimArray,DimValuesArray),""))*$A125/IF($H125=0,12,$H125),"Manual Allocation",AJ125))</f>
        <v/>
      </c>
      <c r="Y125" s="14" t="str" cm="1">
        <f t="array" ref="Y125">IF($F125="","",_xlfn.SWITCH($L125,"Equal allocation",ROUND($M125/12,2),"Weighted Allocation",$M125*_xll.BC.TURNOVER(Connection,$F125,,,Y$2,Y$3,IF(ApplyDimOnActuals="Yes",_xlfn.HSTACK(DimArray,DimValuesArray),""))*$A125/IF($H125=0,12,$H125),"Manual Allocation",AK125))</f>
        <v/>
      </c>
      <c r="Z125" s="14" t="str" cm="1">
        <f t="array" ref="Z125">IF($F125="","",_xlfn.SWITCH($L125,"Equal allocation",ROUND($M125/12,2),"Weighted Allocation",$M125*_xll.BC.TURNOVER(Connection,$F125,,,Z$2,Z$3,IF(ApplyDimOnActuals="Yes",_xlfn.HSTACK(DimArray,DimValuesArray),""))*$A125/IF($H125=0,12,$H125),"Manual Allocation",AL125))</f>
        <v/>
      </c>
      <c r="AB125" s="2"/>
      <c r="AC125" s="2"/>
    </row>
    <row r="126" spans="8:29" x14ac:dyDescent="0.45">
      <c r="H126" s="14"/>
      <c r="I126" s="35"/>
      <c r="J126" s="15" t="str" cm="1">
        <f t="array" ref="J126">IF($F126="","",_xll.BC.WRITEBACKBUDGET(Connection,$G$8,$G$9,$A$8:$A$11,$L$1,$F126,$O126:$Z126,$O$1:$Z$1,$K126,_xlfn.HSTACK(DimArray,DimValuesArray)))</f>
        <v/>
      </c>
      <c r="K126" s="15"/>
      <c r="L126" s="15" t="str">
        <f t="shared" si="10"/>
        <v/>
      </c>
      <c r="M126" s="14" t="str">
        <f t="shared" si="11"/>
        <v/>
      </c>
      <c r="N126" s="14" t="str">
        <f t="shared" si="12"/>
        <v/>
      </c>
      <c r="O126" s="14" t="str" cm="1">
        <f t="array" ref="O126">IF($F126="","",_xlfn.SWITCH($L126,"Equal allocation",ROUND($M126/12,2),"Weighted Allocation",$M126*_xll.BC.TURNOVER(Connection,$F126,,,O$2,O$3,IF(ApplyDimOnActuals="Yes",_xlfn.HSTACK(DimArray,DimValuesArray),""))*$A126/IF($H126=0,12,$H126),"Manual Allocation",AA126))</f>
        <v/>
      </c>
      <c r="P126" s="14" t="str" cm="1">
        <f t="array" ref="P126">IF($F126="","",_xlfn.SWITCH($L126,"Equal allocation",ROUND($M126/12,2),"Weighted Allocation",$M126*_xll.BC.TURNOVER(Connection,$F126,,,P$2,P$3,IF(ApplyDimOnActuals="Yes",_xlfn.HSTACK(DimArray,DimValuesArray),""))*$A126/IF($H126=0,12,$H126),"Manual Allocation",AB126))</f>
        <v/>
      </c>
      <c r="Q126" s="14" t="str" cm="1">
        <f t="array" ref="Q126">IF($F126="","",_xlfn.SWITCH($L126,"Equal allocation",ROUND($M126/12,2),"Weighted Allocation",$M126*_xll.BC.TURNOVER(Connection,$F126,,,Q$2,Q$3,IF(ApplyDimOnActuals="Yes",_xlfn.HSTACK(DimArray,DimValuesArray),""))*$A126/IF($H126=0,12,$H126),"Manual Allocation",AC126))</f>
        <v/>
      </c>
      <c r="R126" s="14" t="str" cm="1">
        <f t="array" ref="R126">IF($F126="","",_xlfn.SWITCH($L126,"Equal allocation",ROUND($M126/12,2),"Weighted Allocation",$M126*_xll.BC.TURNOVER(Connection,$F126,,,R$2,R$3,IF(ApplyDimOnActuals="Yes",_xlfn.HSTACK(DimArray,DimValuesArray),""))*$A126/IF($H126=0,12,$H126),"Manual Allocation",AD126))</f>
        <v/>
      </c>
      <c r="S126" s="14" t="str" cm="1">
        <f t="array" ref="S126">IF($F126="","",_xlfn.SWITCH($L126,"Equal allocation",ROUND($M126/12,2),"Weighted Allocation",$M126*_xll.BC.TURNOVER(Connection,$F126,,,S$2,S$3,IF(ApplyDimOnActuals="Yes",_xlfn.HSTACK(DimArray,DimValuesArray),""))*$A126/IF($H126=0,12,$H126),"Manual Allocation",AE126))</f>
        <v/>
      </c>
      <c r="T126" s="14" t="str" cm="1">
        <f t="array" ref="T126">IF($F126="","",_xlfn.SWITCH($L126,"Equal allocation",ROUND($M126/12,2),"Weighted Allocation",$M126*_xll.BC.TURNOVER(Connection,$F126,,,T$2,T$3,IF(ApplyDimOnActuals="Yes",_xlfn.HSTACK(DimArray,DimValuesArray),""))*$A126/IF($H126=0,12,$H126),"Manual Allocation",AF126))</f>
        <v/>
      </c>
      <c r="U126" s="14" t="str" cm="1">
        <f t="array" ref="U126">IF($F126="","",_xlfn.SWITCH($L126,"Equal allocation",ROUND($M126/12,2),"Weighted Allocation",$M126*_xll.BC.TURNOVER(Connection,$F126,,,U$2,U$3,IF(ApplyDimOnActuals="Yes",_xlfn.HSTACK(DimArray,DimValuesArray),""))*$A126/IF($H126=0,12,$H126),"Manual Allocation",AG126))</f>
        <v/>
      </c>
      <c r="V126" s="14" t="str" cm="1">
        <f t="array" ref="V126">IF($F126="","",_xlfn.SWITCH($L126,"Equal allocation",ROUND($M126/12,2),"Weighted Allocation",$M126*_xll.BC.TURNOVER(Connection,$F126,,,V$2,V$3,IF(ApplyDimOnActuals="Yes",_xlfn.HSTACK(DimArray,DimValuesArray),""))*$A126/IF($H126=0,12,$H126),"Manual Allocation",AH126))</f>
        <v/>
      </c>
      <c r="W126" s="14" t="str" cm="1">
        <f t="array" ref="W126">IF($F126="","",_xlfn.SWITCH($L126,"Equal allocation",ROUND($M126/12,2),"Weighted Allocation",$M126*_xll.BC.TURNOVER(Connection,$F126,,,W$2,W$3,IF(ApplyDimOnActuals="Yes",_xlfn.HSTACK(DimArray,DimValuesArray),""))*$A126/IF($H126=0,12,$H126),"Manual Allocation",AI126))</f>
        <v/>
      </c>
      <c r="X126" s="14" t="str" cm="1">
        <f t="array" ref="X126">IF($F126="","",_xlfn.SWITCH($L126,"Equal allocation",ROUND($M126/12,2),"Weighted Allocation",$M126*_xll.BC.TURNOVER(Connection,$F126,,,X$2,X$3,IF(ApplyDimOnActuals="Yes",_xlfn.HSTACK(DimArray,DimValuesArray),""))*$A126/IF($H126=0,12,$H126),"Manual Allocation",AJ126))</f>
        <v/>
      </c>
      <c r="Y126" s="14" t="str" cm="1">
        <f t="array" ref="Y126">IF($F126="","",_xlfn.SWITCH($L126,"Equal allocation",ROUND($M126/12,2),"Weighted Allocation",$M126*_xll.BC.TURNOVER(Connection,$F126,,,Y$2,Y$3,IF(ApplyDimOnActuals="Yes",_xlfn.HSTACK(DimArray,DimValuesArray),""))*$A126/IF($H126=0,12,$H126),"Manual Allocation",AK126))</f>
        <v/>
      </c>
      <c r="Z126" s="14" t="str" cm="1">
        <f t="array" ref="Z126">IF($F126="","",_xlfn.SWITCH($L126,"Equal allocation",ROUND($M126/12,2),"Weighted Allocation",$M126*_xll.BC.TURNOVER(Connection,$F126,,,Z$2,Z$3,IF(ApplyDimOnActuals="Yes",_xlfn.HSTACK(DimArray,DimValuesArray),""))*$A126/IF($H126=0,12,$H126),"Manual Allocation",AL126))</f>
        <v/>
      </c>
      <c r="AB126" s="2"/>
      <c r="AC126" s="2"/>
    </row>
    <row r="127" spans="8:29" x14ac:dyDescent="0.45">
      <c r="H127" s="14"/>
      <c r="I127" s="35"/>
      <c r="J127" s="15" t="str" cm="1">
        <f t="array" ref="J127">IF($F127="","",_xll.BC.WRITEBACKBUDGET(Connection,$G$8,$G$9,$A$8:$A$11,$L$1,$F127,$O127:$Z127,$O$1:$Z$1,$K127,_xlfn.HSTACK(DimArray,DimValuesArray)))</f>
        <v/>
      </c>
      <c r="K127" s="15"/>
      <c r="L127" s="15" t="str">
        <f t="shared" si="10"/>
        <v/>
      </c>
      <c r="M127" s="14" t="str">
        <f t="shared" si="11"/>
        <v/>
      </c>
      <c r="N127" s="14" t="str">
        <f t="shared" si="12"/>
        <v/>
      </c>
      <c r="O127" s="14" t="str" cm="1">
        <f t="array" ref="O127">IF($F127="","",_xlfn.SWITCH($L127,"Equal allocation",ROUND($M127/12,2),"Weighted Allocation",$M127*_xll.BC.TURNOVER(Connection,$F127,,,O$2,O$3,IF(ApplyDimOnActuals="Yes",_xlfn.HSTACK(DimArray,DimValuesArray),""))*$A127/IF($H127=0,12,$H127),"Manual Allocation",AA127))</f>
        <v/>
      </c>
      <c r="P127" s="14" t="str" cm="1">
        <f t="array" ref="P127">IF($F127="","",_xlfn.SWITCH($L127,"Equal allocation",ROUND($M127/12,2),"Weighted Allocation",$M127*_xll.BC.TURNOVER(Connection,$F127,,,P$2,P$3,IF(ApplyDimOnActuals="Yes",_xlfn.HSTACK(DimArray,DimValuesArray),""))*$A127/IF($H127=0,12,$H127),"Manual Allocation",AB127))</f>
        <v/>
      </c>
      <c r="Q127" s="14" t="str" cm="1">
        <f t="array" ref="Q127">IF($F127="","",_xlfn.SWITCH($L127,"Equal allocation",ROUND($M127/12,2),"Weighted Allocation",$M127*_xll.BC.TURNOVER(Connection,$F127,,,Q$2,Q$3,IF(ApplyDimOnActuals="Yes",_xlfn.HSTACK(DimArray,DimValuesArray),""))*$A127/IF($H127=0,12,$H127),"Manual Allocation",AC127))</f>
        <v/>
      </c>
      <c r="R127" s="14" t="str" cm="1">
        <f t="array" ref="R127">IF($F127="","",_xlfn.SWITCH($L127,"Equal allocation",ROUND($M127/12,2),"Weighted Allocation",$M127*_xll.BC.TURNOVER(Connection,$F127,,,R$2,R$3,IF(ApplyDimOnActuals="Yes",_xlfn.HSTACK(DimArray,DimValuesArray),""))*$A127/IF($H127=0,12,$H127),"Manual Allocation",AD127))</f>
        <v/>
      </c>
      <c r="S127" s="14" t="str" cm="1">
        <f t="array" ref="S127">IF($F127="","",_xlfn.SWITCH($L127,"Equal allocation",ROUND($M127/12,2),"Weighted Allocation",$M127*_xll.BC.TURNOVER(Connection,$F127,,,S$2,S$3,IF(ApplyDimOnActuals="Yes",_xlfn.HSTACK(DimArray,DimValuesArray),""))*$A127/IF($H127=0,12,$H127),"Manual Allocation",AE127))</f>
        <v/>
      </c>
      <c r="T127" s="14" t="str" cm="1">
        <f t="array" ref="T127">IF($F127="","",_xlfn.SWITCH($L127,"Equal allocation",ROUND($M127/12,2),"Weighted Allocation",$M127*_xll.BC.TURNOVER(Connection,$F127,,,T$2,T$3,IF(ApplyDimOnActuals="Yes",_xlfn.HSTACK(DimArray,DimValuesArray),""))*$A127/IF($H127=0,12,$H127),"Manual Allocation",AF127))</f>
        <v/>
      </c>
      <c r="U127" s="14" t="str" cm="1">
        <f t="array" ref="U127">IF($F127="","",_xlfn.SWITCH($L127,"Equal allocation",ROUND($M127/12,2),"Weighted Allocation",$M127*_xll.BC.TURNOVER(Connection,$F127,,,U$2,U$3,IF(ApplyDimOnActuals="Yes",_xlfn.HSTACK(DimArray,DimValuesArray),""))*$A127/IF($H127=0,12,$H127),"Manual Allocation",AG127))</f>
        <v/>
      </c>
      <c r="V127" s="14" t="str" cm="1">
        <f t="array" ref="V127">IF($F127="","",_xlfn.SWITCH($L127,"Equal allocation",ROUND($M127/12,2),"Weighted Allocation",$M127*_xll.BC.TURNOVER(Connection,$F127,,,V$2,V$3,IF(ApplyDimOnActuals="Yes",_xlfn.HSTACK(DimArray,DimValuesArray),""))*$A127/IF($H127=0,12,$H127),"Manual Allocation",AH127))</f>
        <v/>
      </c>
      <c r="W127" s="14" t="str" cm="1">
        <f t="array" ref="W127">IF($F127="","",_xlfn.SWITCH($L127,"Equal allocation",ROUND($M127/12,2),"Weighted Allocation",$M127*_xll.BC.TURNOVER(Connection,$F127,,,W$2,W$3,IF(ApplyDimOnActuals="Yes",_xlfn.HSTACK(DimArray,DimValuesArray),""))*$A127/IF($H127=0,12,$H127),"Manual Allocation",AI127))</f>
        <v/>
      </c>
      <c r="X127" s="14" t="str" cm="1">
        <f t="array" ref="X127">IF($F127="","",_xlfn.SWITCH($L127,"Equal allocation",ROUND($M127/12,2),"Weighted Allocation",$M127*_xll.BC.TURNOVER(Connection,$F127,,,X$2,X$3,IF(ApplyDimOnActuals="Yes",_xlfn.HSTACK(DimArray,DimValuesArray),""))*$A127/IF($H127=0,12,$H127),"Manual Allocation",AJ127))</f>
        <v/>
      </c>
      <c r="Y127" s="14" t="str" cm="1">
        <f t="array" ref="Y127">IF($F127="","",_xlfn.SWITCH($L127,"Equal allocation",ROUND($M127/12,2),"Weighted Allocation",$M127*_xll.BC.TURNOVER(Connection,$F127,,,Y$2,Y$3,IF(ApplyDimOnActuals="Yes",_xlfn.HSTACK(DimArray,DimValuesArray),""))*$A127/IF($H127=0,12,$H127),"Manual Allocation",AK127))</f>
        <v/>
      </c>
      <c r="Z127" s="14" t="str" cm="1">
        <f t="array" ref="Z127">IF($F127="","",_xlfn.SWITCH($L127,"Equal allocation",ROUND($M127/12,2),"Weighted Allocation",$M127*_xll.BC.TURNOVER(Connection,$F127,,,Z$2,Z$3,IF(ApplyDimOnActuals="Yes",_xlfn.HSTACK(DimArray,DimValuesArray),""))*$A127/IF($H127=0,12,$H127),"Manual Allocation",AL127))</f>
        <v/>
      </c>
      <c r="AB127" s="2"/>
      <c r="AC127" s="2"/>
    </row>
    <row r="128" spans="8:29" x14ac:dyDescent="0.45">
      <c r="H128" s="14"/>
      <c r="I128" s="35"/>
      <c r="J128" s="15" t="str" cm="1">
        <f t="array" ref="J128">IF($F128="","",_xll.BC.WRITEBACKBUDGET(Connection,$G$8,$G$9,$A$8:$A$11,$L$1,$F128,$O128:$Z128,$O$1:$Z$1,$K128,_xlfn.HSTACK(DimArray,DimValuesArray)))</f>
        <v/>
      </c>
      <c r="K128" s="15"/>
      <c r="L128" s="15" t="str">
        <f t="shared" si="10"/>
        <v/>
      </c>
      <c r="M128" s="14" t="str">
        <f t="shared" si="11"/>
        <v/>
      </c>
      <c r="N128" s="14" t="str">
        <f t="shared" si="12"/>
        <v/>
      </c>
      <c r="O128" s="14" t="str" cm="1">
        <f t="array" ref="O128">IF($F128="","",_xlfn.SWITCH($L128,"Equal allocation",ROUND($M128/12,2),"Weighted Allocation",$M128*_xll.BC.TURNOVER(Connection,$F128,,,O$2,O$3,IF(ApplyDimOnActuals="Yes",_xlfn.HSTACK(DimArray,DimValuesArray),""))*$A128/IF($H128=0,12,$H128),"Manual Allocation",AA128))</f>
        <v/>
      </c>
      <c r="P128" s="14" t="str" cm="1">
        <f t="array" ref="P128">IF($F128="","",_xlfn.SWITCH($L128,"Equal allocation",ROUND($M128/12,2),"Weighted Allocation",$M128*_xll.BC.TURNOVER(Connection,$F128,,,P$2,P$3,IF(ApplyDimOnActuals="Yes",_xlfn.HSTACK(DimArray,DimValuesArray),""))*$A128/IF($H128=0,12,$H128),"Manual Allocation",AB128))</f>
        <v/>
      </c>
      <c r="Q128" s="14" t="str" cm="1">
        <f t="array" ref="Q128">IF($F128="","",_xlfn.SWITCH($L128,"Equal allocation",ROUND($M128/12,2),"Weighted Allocation",$M128*_xll.BC.TURNOVER(Connection,$F128,,,Q$2,Q$3,IF(ApplyDimOnActuals="Yes",_xlfn.HSTACK(DimArray,DimValuesArray),""))*$A128/IF($H128=0,12,$H128),"Manual Allocation",AC128))</f>
        <v/>
      </c>
      <c r="R128" s="14" t="str" cm="1">
        <f t="array" ref="R128">IF($F128="","",_xlfn.SWITCH($L128,"Equal allocation",ROUND($M128/12,2),"Weighted Allocation",$M128*_xll.BC.TURNOVER(Connection,$F128,,,R$2,R$3,IF(ApplyDimOnActuals="Yes",_xlfn.HSTACK(DimArray,DimValuesArray),""))*$A128/IF($H128=0,12,$H128),"Manual Allocation",AD128))</f>
        <v/>
      </c>
      <c r="S128" s="14" t="str" cm="1">
        <f t="array" ref="S128">IF($F128="","",_xlfn.SWITCH($L128,"Equal allocation",ROUND($M128/12,2),"Weighted Allocation",$M128*_xll.BC.TURNOVER(Connection,$F128,,,S$2,S$3,IF(ApplyDimOnActuals="Yes",_xlfn.HSTACK(DimArray,DimValuesArray),""))*$A128/IF($H128=0,12,$H128),"Manual Allocation",AE128))</f>
        <v/>
      </c>
      <c r="T128" s="14" t="str" cm="1">
        <f t="array" ref="T128">IF($F128="","",_xlfn.SWITCH($L128,"Equal allocation",ROUND($M128/12,2),"Weighted Allocation",$M128*_xll.BC.TURNOVER(Connection,$F128,,,T$2,T$3,IF(ApplyDimOnActuals="Yes",_xlfn.HSTACK(DimArray,DimValuesArray),""))*$A128/IF($H128=0,12,$H128),"Manual Allocation",AF128))</f>
        <v/>
      </c>
      <c r="U128" s="14" t="str" cm="1">
        <f t="array" ref="U128">IF($F128="","",_xlfn.SWITCH($L128,"Equal allocation",ROUND($M128/12,2),"Weighted Allocation",$M128*_xll.BC.TURNOVER(Connection,$F128,,,U$2,U$3,IF(ApplyDimOnActuals="Yes",_xlfn.HSTACK(DimArray,DimValuesArray),""))*$A128/IF($H128=0,12,$H128),"Manual Allocation",AG128))</f>
        <v/>
      </c>
      <c r="V128" s="14" t="str" cm="1">
        <f t="array" ref="V128">IF($F128="","",_xlfn.SWITCH($L128,"Equal allocation",ROUND($M128/12,2),"Weighted Allocation",$M128*_xll.BC.TURNOVER(Connection,$F128,,,V$2,V$3,IF(ApplyDimOnActuals="Yes",_xlfn.HSTACK(DimArray,DimValuesArray),""))*$A128/IF($H128=0,12,$H128),"Manual Allocation",AH128))</f>
        <v/>
      </c>
      <c r="W128" s="14" t="str" cm="1">
        <f t="array" ref="W128">IF($F128="","",_xlfn.SWITCH($L128,"Equal allocation",ROUND($M128/12,2),"Weighted Allocation",$M128*_xll.BC.TURNOVER(Connection,$F128,,,W$2,W$3,IF(ApplyDimOnActuals="Yes",_xlfn.HSTACK(DimArray,DimValuesArray),""))*$A128/IF($H128=0,12,$H128),"Manual Allocation",AI128))</f>
        <v/>
      </c>
      <c r="X128" s="14" t="str" cm="1">
        <f t="array" ref="X128">IF($F128="","",_xlfn.SWITCH($L128,"Equal allocation",ROUND($M128/12,2),"Weighted Allocation",$M128*_xll.BC.TURNOVER(Connection,$F128,,,X$2,X$3,IF(ApplyDimOnActuals="Yes",_xlfn.HSTACK(DimArray,DimValuesArray),""))*$A128/IF($H128=0,12,$H128),"Manual Allocation",AJ128))</f>
        <v/>
      </c>
      <c r="Y128" s="14" t="str" cm="1">
        <f t="array" ref="Y128">IF($F128="","",_xlfn.SWITCH($L128,"Equal allocation",ROUND($M128/12,2),"Weighted Allocation",$M128*_xll.BC.TURNOVER(Connection,$F128,,,Y$2,Y$3,IF(ApplyDimOnActuals="Yes",_xlfn.HSTACK(DimArray,DimValuesArray),""))*$A128/IF($H128=0,12,$H128),"Manual Allocation",AK128))</f>
        <v/>
      </c>
      <c r="Z128" s="14" t="str" cm="1">
        <f t="array" ref="Z128">IF($F128="","",_xlfn.SWITCH($L128,"Equal allocation",ROUND($M128/12,2),"Weighted Allocation",$M128*_xll.BC.TURNOVER(Connection,$F128,,,Z$2,Z$3,IF(ApplyDimOnActuals="Yes",_xlfn.HSTACK(DimArray,DimValuesArray),""))*$A128/IF($H128=0,12,$H128),"Manual Allocation",AL128))</f>
        <v/>
      </c>
      <c r="AB128" s="2"/>
      <c r="AC128" s="2"/>
    </row>
    <row r="129" spans="8:29" x14ac:dyDescent="0.45">
      <c r="H129" s="14"/>
      <c r="I129" s="35"/>
      <c r="J129" s="15" t="str" cm="1">
        <f t="array" ref="J129">IF($F129="","",_xll.BC.WRITEBACKBUDGET(Connection,$G$8,$G$9,$A$8:$A$11,$L$1,$F129,$O129:$Z129,$O$1:$Z$1,$K129,_xlfn.HSTACK(DimArray,DimValuesArray)))</f>
        <v/>
      </c>
      <c r="K129" s="15"/>
      <c r="L129" s="15" t="str">
        <f t="shared" si="10"/>
        <v/>
      </c>
      <c r="M129" s="14" t="str">
        <f t="shared" si="11"/>
        <v/>
      </c>
      <c r="N129" s="14" t="str">
        <f t="shared" si="12"/>
        <v/>
      </c>
      <c r="O129" s="14" t="str" cm="1">
        <f t="array" ref="O129">IF($F129="","",_xlfn.SWITCH($L129,"Equal allocation",ROUND($M129/12,2),"Weighted Allocation",$M129*_xll.BC.TURNOVER(Connection,$F129,,,O$2,O$3,IF(ApplyDimOnActuals="Yes",_xlfn.HSTACK(DimArray,DimValuesArray),""))*$A129/IF($H129=0,12,$H129),"Manual Allocation",AA129))</f>
        <v/>
      </c>
      <c r="P129" s="14" t="str" cm="1">
        <f t="array" ref="P129">IF($F129="","",_xlfn.SWITCH($L129,"Equal allocation",ROUND($M129/12,2),"Weighted Allocation",$M129*_xll.BC.TURNOVER(Connection,$F129,,,P$2,P$3,IF(ApplyDimOnActuals="Yes",_xlfn.HSTACK(DimArray,DimValuesArray),""))*$A129/IF($H129=0,12,$H129),"Manual Allocation",AB129))</f>
        <v/>
      </c>
      <c r="Q129" s="14" t="str" cm="1">
        <f t="array" ref="Q129">IF($F129="","",_xlfn.SWITCH($L129,"Equal allocation",ROUND($M129/12,2),"Weighted Allocation",$M129*_xll.BC.TURNOVER(Connection,$F129,,,Q$2,Q$3,IF(ApplyDimOnActuals="Yes",_xlfn.HSTACK(DimArray,DimValuesArray),""))*$A129/IF($H129=0,12,$H129),"Manual Allocation",AC129))</f>
        <v/>
      </c>
      <c r="R129" s="14" t="str" cm="1">
        <f t="array" ref="R129">IF($F129="","",_xlfn.SWITCH($L129,"Equal allocation",ROUND($M129/12,2),"Weighted Allocation",$M129*_xll.BC.TURNOVER(Connection,$F129,,,R$2,R$3,IF(ApplyDimOnActuals="Yes",_xlfn.HSTACK(DimArray,DimValuesArray),""))*$A129/IF($H129=0,12,$H129),"Manual Allocation",AD129))</f>
        <v/>
      </c>
      <c r="S129" s="14" t="str" cm="1">
        <f t="array" ref="S129">IF($F129="","",_xlfn.SWITCH($L129,"Equal allocation",ROUND($M129/12,2),"Weighted Allocation",$M129*_xll.BC.TURNOVER(Connection,$F129,,,S$2,S$3,IF(ApplyDimOnActuals="Yes",_xlfn.HSTACK(DimArray,DimValuesArray),""))*$A129/IF($H129=0,12,$H129),"Manual Allocation",AE129))</f>
        <v/>
      </c>
      <c r="T129" s="14" t="str" cm="1">
        <f t="array" ref="T129">IF($F129="","",_xlfn.SWITCH($L129,"Equal allocation",ROUND($M129/12,2),"Weighted Allocation",$M129*_xll.BC.TURNOVER(Connection,$F129,,,T$2,T$3,IF(ApplyDimOnActuals="Yes",_xlfn.HSTACK(DimArray,DimValuesArray),""))*$A129/IF($H129=0,12,$H129),"Manual Allocation",AF129))</f>
        <v/>
      </c>
      <c r="U129" s="14" t="str" cm="1">
        <f t="array" ref="U129">IF($F129="","",_xlfn.SWITCH($L129,"Equal allocation",ROUND($M129/12,2),"Weighted Allocation",$M129*_xll.BC.TURNOVER(Connection,$F129,,,U$2,U$3,IF(ApplyDimOnActuals="Yes",_xlfn.HSTACK(DimArray,DimValuesArray),""))*$A129/IF($H129=0,12,$H129),"Manual Allocation",AG129))</f>
        <v/>
      </c>
      <c r="V129" s="14" t="str" cm="1">
        <f t="array" ref="V129">IF($F129="","",_xlfn.SWITCH($L129,"Equal allocation",ROUND($M129/12,2),"Weighted Allocation",$M129*_xll.BC.TURNOVER(Connection,$F129,,,V$2,V$3,IF(ApplyDimOnActuals="Yes",_xlfn.HSTACK(DimArray,DimValuesArray),""))*$A129/IF($H129=0,12,$H129),"Manual Allocation",AH129))</f>
        <v/>
      </c>
      <c r="W129" s="14" t="str" cm="1">
        <f t="array" ref="W129">IF($F129="","",_xlfn.SWITCH($L129,"Equal allocation",ROUND($M129/12,2),"Weighted Allocation",$M129*_xll.BC.TURNOVER(Connection,$F129,,,W$2,W$3,IF(ApplyDimOnActuals="Yes",_xlfn.HSTACK(DimArray,DimValuesArray),""))*$A129/IF($H129=0,12,$H129),"Manual Allocation",AI129))</f>
        <v/>
      </c>
      <c r="X129" s="14" t="str" cm="1">
        <f t="array" ref="X129">IF($F129="","",_xlfn.SWITCH($L129,"Equal allocation",ROUND($M129/12,2),"Weighted Allocation",$M129*_xll.BC.TURNOVER(Connection,$F129,,,X$2,X$3,IF(ApplyDimOnActuals="Yes",_xlfn.HSTACK(DimArray,DimValuesArray),""))*$A129/IF($H129=0,12,$H129),"Manual Allocation",AJ129))</f>
        <v/>
      </c>
      <c r="Y129" s="14" t="str" cm="1">
        <f t="array" ref="Y129">IF($F129="","",_xlfn.SWITCH($L129,"Equal allocation",ROUND($M129/12,2),"Weighted Allocation",$M129*_xll.BC.TURNOVER(Connection,$F129,,,Y$2,Y$3,IF(ApplyDimOnActuals="Yes",_xlfn.HSTACK(DimArray,DimValuesArray),""))*$A129/IF($H129=0,12,$H129),"Manual Allocation",AK129))</f>
        <v/>
      </c>
      <c r="Z129" s="14" t="str" cm="1">
        <f t="array" ref="Z129">IF($F129="","",_xlfn.SWITCH($L129,"Equal allocation",ROUND($M129/12,2),"Weighted Allocation",$M129*_xll.BC.TURNOVER(Connection,$F129,,,Z$2,Z$3,IF(ApplyDimOnActuals="Yes",_xlfn.HSTACK(DimArray,DimValuesArray),""))*$A129/IF($H129=0,12,$H129),"Manual Allocation",AL129))</f>
        <v/>
      </c>
      <c r="AB129" s="2"/>
      <c r="AC129" s="2"/>
    </row>
    <row r="130" spans="8:29" x14ac:dyDescent="0.45">
      <c r="H130" s="14"/>
      <c r="I130" s="35"/>
      <c r="J130" s="15" t="str" cm="1">
        <f t="array" ref="J130">IF($F130="","",_xll.BC.WRITEBACKBUDGET(Connection,$G$8,$G$9,$A$8:$A$11,$L$1,$F130,$O130:$Z130,$O$1:$Z$1,$K130,_xlfn.HSTACK(DimArray,DimValuesArray)))</f>
        <v/>
      </c>
      <c r="K130" s="15"/>
      <c r="L130" s="15" t="str">
        <f t="shared" si="10"/>
        <v/>
      </c>
      <c r="M130" s="14" t="str">
        <f t="shared" si="11"/>
        <v/>
      </c>
      <c r="N130" s="14" t="str">
        <f t="shared" si="12"/>
        <v/>
      </c>
      <c r="O130" s="14" t="str" cm="1">
        <f t="array" ref="O130">IF($F130="","",_xlfn.SWITCH($L130,"Equal allocation",ROUND($M130/12,2),"Weighted Allocation",$M130*_xll.BC.TURNOVER(Connection,$F130,,,O$2,O$3,IF(ApplyDimOnActuals="Yes",_xlfn.HSTACK(DimArray,DimValuesArray),""))*$A130/IF($H130=0,12,$H130),"Manual Allocation",AA130))</f>
        <v/>
      </c>
      <c r="P130" s="14" t="str" cm="1">
        <f t="array" ref="P130">IF($F130="","",_xlfn.SWITCH($L130,"Equal allocation",ROUND($M130/12,2),"Weighted Allocation",$M130*_xll.BC.TURNOVER(Connection,$F130,,,P$2,P$3,IF(ApplyDimOnActuals="Yes",_xlfn.HSTACK(DimArray,DimValuesArray),""))*$A130/IF($H130=0,12,$H130),"Manual Allocation",AB130))</f>
        <v/>
      </c>
      <c r="Q130" s="14" t="str" cm="1">
        <f t="array" ref="Q130">IF($F130="","",_xlfn.SWITCH($L130,"Equal allocation",ROUND($M130/12,2),"Weighted Allocation",$M130*_xll.BC.TURNOVER(Connection,$F130,,,Q$2,Q$3,IF(ApplyDimOnActuals="Yes",_xlfn.HSTACK(DimArray,DimValuesArray),""))*$A130/IF($H130=0,12,$H130),"Manual Allocation",AC130))</f>
        <v/>
      </c>
      <c r="R130" s="14" t="str" cm="1">
        <f t="array" ref="R130">IF($F130="","",_xlfn.SWITCH($L130,"Equal allocation",ROUND($M130/12,2),"Weighted Allocation",$M130*_xll.BC.TURNOVER(Connection,$F130,,,R$2,R$3,IF(ApplyDimOnActuals="Yes",_xlfn.HSTACK(DimArray,DimValuesArray),""))*$A130/IF($H130=0,12,$H130),"Manual Allocation",AD130))</f>
        <v/>
      </c>
      <c r="S130" s="14" t="str" cm="1">
        <f t="array" ref="S130">IF($F130="","",_xlfn.SWITCH($L130,"Equal allocation",ROUND($M130/12,2),"Weighted Allocation",$M130*_xll.BC.TURNOVER(Connection,$F130,,,S$2,S$3,IF(ApplyDimOnActuals="Yes",_xlfn.HSTACK(DimArray,DimValuesArray),""))*$A130/IF($H130=0,12,$H130),"Manual Allocation",AE130))</f>
        <v/>
      </c>
      <c r="T130" s="14" t="str" cm="1">
        <f t="array" ref="T130">IF($F130="","",_xlfn.SWITCH($L130,"Equal allocation",ROUND($M130/12,2),"Weighted Allocation",$M130*_xll.BC.TURNOVER(Connection,$F130,,,T$2,T$3,IF(ApplyDimOnActuals="Yes",_xlfn.HSTACK(DimArray,DimValuesArray),""))*$A130/IF($H130=0,12,$H130),"Manual Allocation",AF130))</f>
        <v/>
      </c>
      <c r="U130" s="14" t="str" cm="1">
        <f t="array" ref="U130">IF($F130="","",_xlfn.SWITCH($L130,"Equal allocation",ROUND($M130/12,2),"Weighted Allocation",$M130*_xll.BC.TURNOVER(Connection,$F130,,,U$2,U$3,IF(ApplyDimOnActuals="Yes",_xlfn.HSTACK(DimArray,DimValuesArray),""))*$A130/IF($H130=0,12,$H130),"Manual Allocation",AG130))</f>
        <v/>
      </c>
      <c r="V130" s="14" t="str" cm="1">
        <f t="array" ref="V130">IF($F130="","",_xlfn.SWITCH($L130,"Equal allocation",ROUND($M130/12,2),"Weighted Allocation",$M130*_xll.BC.TURNOVER(Connection,$F130,,,V$2,V$3,IF(ApplyDimOnActuals="Yes",_xlfn.HSTACK(DimArray,DimValuesArray),""))*$A130/IF($H130=0,12,$H130),"Manual Allocation",AH130))</f>
        <v/>
      </c>
      <c r="W130" s="14" t="str" cm="1">
        <f t="array" ref="W130">IF($F130="","",_xlfn.SWITCH($L130,"Equal allocation",ROUND($M130/12,2),"Weighted Allocation",$M130*_xll.BC.TURNOVER(Connection,$F130,,,W$2,W$3,IF(ApplyDimOnActuals="Yes",_xlfn.HSTACK(DimArray,DimValuesArray),""))*$A130/IF($H130=0,12,$H130),"Manual Allocation",AI130))</f>
        <v/>
      </c>
      <c r="X130" s="14" t="str" cm="1">
        <f t="array" ref="X130">IF($F130="","",_xlfn.SWITCH($L130,"Equal allocation",ROUND($M130/12,2),"Weighted Allocation",$M130*_xll.BC.TURNOVER(Connection,$F130,,,X$2,X$3,IF(ApplyDimOnActuals="Yes",_xlfn.HSTACK(DimArray,DimValuesArray),""))*$A130/IF($H130=0,12,$H130),"Manual Allocation",AJ130))</f>
        <v/>
      </c>
      <c r="Y130" s="14" t="str" cm="1">
        <f t="array" ref="Y130">IF($F130="","",_xlfn.SWITCH($L130,"Equal allocation",ROUND($M130/12,2),"Weighted Allocation",$M130*_xll.BC.TURNOVER(Connection,$F130,,,Y$2,Y$3,IF(ApplyDimOnActuals="Yes",_xlfn.HSTACK(DimArray,DimValuesArray),""))*$A130/IF($H130=0,12,$H130),"Manual Allocation",AK130))</f>
        <v/>
      </c>
      <c r="Z130" s="14" t="str" cm="1">
        <f t="array" ref="Z130">IF($F130="","",_xlfn.SWITCH($L130,"Equal allocation",ROUND($M130/12,2),"Weighted Allocation",$M130*_xll.BC.TURNOVER(Connection,$F130,,,Z$2,Z$3,IF(ApplyDimOnActuals="Yes",_xlfn.HSTACK(DimArray,DimValuesArray),""))*$A130/IF($H130=0,12,$H130),"Manual Allocation",AL130))</f>
        <v/>
      </c>
      <c r="AB130" s="2"/>
      <c r="AC130" s="2"/>
    </row>
    <row r="131" spans="8:29" x14ac:dyDescent="0.45">
      <c r="H131" s="14"/>
      <c r="I131" s="35"/>
      <c r="J131" s="15" t="str" cm="1">
        <f t="array" ref="J131">IF($F131="","",_xll.BC.WRITEBACKBUDGET(Connection,$G$8,$G$9,$A$8:$A$11,$L$1,$F131,$O131:$Z131,$O$1:$Z$1,$K131,_xlfn.HSTACK(DimArray,DimValuesArray)))</f>
        <v/>
      </c>
      <c r="K131" s="15"/>
      <c r="L131" s="15" t="str">
        <f t="shared" si="10"/>
        <v/>
      </c>
      <c r="M131" s="14" t="str">
        <f t="shared" si="11"/>
        <v/>
      </c>
      <c r="N131" s="14" t="str">
        <f t="shared" si="12"/>
        <v/>
      </c>
      <c r="O131" s="14" t="str" cm="1">
        <f t="array" ref="O131">IF($F131="","",_xlfn.SWITCH($L131,"Equal allocation",ROUND($M131/12,2),"Weighted Allocation",$M131*_xll.BC.TURNOVER(Connection,$F131,,,O$2,O$3,IF(ApplyDimOnActuals="Yes",_xlfn.HSTACK(DimArray,DimValuesArray),""))*$A131/IF($H131=0,12,$H131),"Manual Allocation",AA131))</f>
        <v/>
      </c>
      <c r="P131" s="14" t="str" cm="1">
        <f t="array" ref="P131">IF($F131="","",_xlfn.SWITCH($L131,"Equal allocation",ROUND($M131/12,2),"Weighted Allocation",$M131*_xll.BC.TURNOVER(Connection,$F131,,,P$2,P$3,IF(ApplyDimOnActuals="Yes",_xlfn.HSTACK(DimArray,DimValuesArray),""))*$A131/IF($H131=0,12,$H131),"Manual Allocation",AB131))</f>
        <v/>
      </c>
      <c r="Q131" s="14" t="str" cm="1">
        <f t="array" ref="Q131">IF($F131="","",_xlfn.SWITCH($L131,"Equal allocation",ROUND($M131/12,2),"Weighted Allocation",$M131*_xll.BC.TURNOVER(Connection,$F131,,,Q$2,Q$3,IF(ApplyDimOnActuals="Yes",_xlfn.HSTACK(DimArray,DimValuesArray),""))*$A131/IF($H131=0,12,$H131),"Manual Allocation",AC131))</f>
        <v/>
      </c>
      <c r="R131" s="14" t="str" cm="1">
        <f t="array" ref="R131">IF($F131="","",_xlfn.SWITCH($L131,"Equal allocation",ROUND($M131/12,2),"Weighted Allocation",$M131*_xll.BC.TURNOVER(Connection,$F131,,,R$2,R$3,IF(ApplyDimOnActuals="Yes",_xlfn.HSTACK(DimArray,DimValuesArray),""))*$A131/IF($H131=0,12,$H131),"Manual Allocation",AD131))</f>
        <v/>
      </c>
      <c r="S131" s="14" t="str" cm="1">
        <f t="array" ref="S131">IF($F131="","",_xlfn.SWITCH($L131,"Equal allocation",ROUND($M131/12,2),"Weighted Allocation",$M131*_xll.BC.TURNOVER(Connection,$F131,,,S$2,S$3,IF(ApplyDimOnActuals="Yes",_xlfn.HSTACK(DimArray,DimValuesArray),""))*$A131/IF($H131=0,12,$H131),"Manual Allocation",AE131))</f>
        <v/>
      </c>
      <c r="T131" s="14" t="str" cm="1">
        <f t="array" ref="T131">IF($F131="","",_xlfn.SWITCH($L131,"Equal allocation",ROUND($M131/12,2),"Weighted Allocation",$M131*_xll.BC.TURNOVER(Connection,$F131,,,T$2,T$3,IF(ApplyDimOnActuals="Yes",_xlfn.HSTACK(DimArray,DimValuesArray),""))*$A131/IF($H131=0,12,$H131),"Manual Allocation",AF131))</f>
        <v/>
      </c>
      <c r="U131" s="14" t="str" cm="1">
        <f t="array" ref="U131">IF($F131="","",_xlfn.SWITCH($L131,"Equal allocation",ROUND($M131/12,2),"Weighted Allocation",$M131*_xll.BC.TURNOVER(Connection,$F131,,,U$2,U$3,IF(ApplyDimOnActuals="Yes",_xlfn.HSTACK(DimArray,DimValuesArray),""))*$A131/IF($H131=0,12,$H131),"Manual Allocation",AG131))</f>
        <v/>
      </c>
      <c r="V131" s="14" t="str" cm="1">
        <f t="array" ref="V131">IF($F131="","",_xlfn.SWITCH($L131,"Equal allocation",ROUND($M131/12,2),"Weighted Allocation",$M131*_xll.BC.TURNOVER(Connection,$F131,,,V$2,V$3,IF(ApplyDimOnActuals="Yes",_xlfn.HSTACK(DimArray,DimValuesArray),""))*$A131/IF($H131=0,12,$H131),"Manual Allocation",AH131))</f>
        <v/>
      </c>
      <c r="W131" s="14" t="str" cm="1">
        <f t="array" ref="W131">IF($F131="","",_xlfn.SWITCH($L131,"Equal allocation",ROUND($M131/12,2),"Weighted Allocation",$M131*_xll.BC.TURNOVER(Connection,$F131,,,W$2,W$3,IF(ApplyDimOnActuals="Yes",_xlfn.HSTACK(DimArray,DimValuesArray),""))*$A131/IF($H131=0,12,$H131),"Manual Allocation",AI131))</f>
        <v/>
      </c>
      <c r="X131" s="14" t="str" cm="1">
        <f t="array" ref="X131">IF($F131="","",_xlfn.SWITCH($L131,"Equal allocation",ROUND($M131/12,2),"Weighted Allocation",$M131*_xll.BC.TURNOVER(Connection,$F131,,,X$2,X$3,IF(ApplyDimOnActuals="Yes",_xlfn.HSTACK(DimArray,DimValuesArray),""))*$A131/IF($H131=0,12,$H131),"Manual Allocation",AJ131))</f>
        <v/>
      </c>
      <c r="Y131" s="14" t="str" cm="1">
        <f t="array" ref="Y131">IF($F131="","",_xlfn.SWITCH($L131,"Equal allocation",ROUND($M131/12,2),"Weighted Allocation",$M131*_xll.BC.TURNOVER(Connection,$F131,,,Y$2,Y$3,IF(ApplyDimOnActuals="Yes",_xlfn.HSTACK(DimArray,DimValuesArray),""))*$A131/IF($H131=0,12,$H131),"Manual Allocation",AK131))</f>
        <v/>
      </c>
      <c r="Z131" s="14" t="str" cm="1">
        <f t="array" ref="Z131">IF($F131="","",_xlfn.SWITCH($L131,"Equal allocation",ROUND($M131/12,2),"Weighted Allocation",$M131*_xll.BC.TURNOVER(Connection,$F131,,,Z$2,Z$3,IF(ApplyDimOnActuals="Yes",_xlfn.HSTACK(DimArray,DimValuesArray),""))*$A131/IF($H131=0,12,$H131),"Manual Allocation",AL131))</f>
        <v/>
      </c>
      <c r="AB131" s="2"/>
      <c r="AC131" s="2"/>
    </row>
    <row r="132" spans="8:29" x14ac:dyDescent="0.45">
      <c r="H132" s="14"/>
      <c r="I132" s="35"/>
      <c r="J132" s="15" t="str" cm="1">
        <f t="array" ref="J132">IF($F132="","",_xll.BC.WRITEBACKBUDGET(Connection,$G$8,$G$9,$A$8:$A$11,$L$1,$F132,$O132:$Z132,$O$1:$Z$1,$K132,_xlfn.HSTACK(DimArray,DimValuesArray)))</f>
        <v/>
      </c>
      <c r="K132" s="15"/>
      <c r="L132" s="15" t="str">
        <f t="shared" si="10"/>
        <v/>
      </c>
      <c r="M132" s="14" t="str">
        <f t="shared" si="11"/>
        <v/>
      </c>
      <c r="N132" s="14" t="str">
        <f t="shared" si="12"/>
        <v/>
      </c>
      <c r="O132" s="14" t="str" cm="1">
        <f t="array" ref="O132">IF($F132="","",_xlfn.SWITCH($L132,"Equal allocation",ROUND($M132/12,2),"Weighted Allocation",$M132*_xll.BC.TURNOVER(Connection,$F132,,,O$2,O$3,IF(ApplyDimOnActuals="Yes",_xlfn.HSTACK(DimArray,DimValuesArray),""))*$A132/IF($H132=0,12,$H132),"Manual Allocation",AA132))</f>
        <v/>
      </c>
      <c r="P132" s="14" t="str" cm="1">
        <f t="array" ref="P132">IF($F132="","",_xlfn.SWITCH($L132,"Equal allocation",ROUND($M132/12,2),"Weighted Allocation",$M132*_xll.BC.TURNOVER(Connection,$F132,,,P$2,P$3,IF(ApplyDimOnActuals="Yes",_xlfn.HSTACK(DimArray,DimValuesArray),""))*$A132/IF($H132=0,12,$H132),"Manual Allocation",AB132))</f>
        <v/>
      </c>
      <c r="Q132" s="14" t="str" cm="1">
        <f t="array" ref="Q132">IF($F132="","",_xlfn.SWITCH($L132,"Equal allocation",ROUND($M132/12,2),"Weighted Allocation",$M132*_xll.BC.TURNOVER(Connection,$F132,,,Q$2,Q$3,IF(ApplyDimOnActuals="Yes",_xlfn.HSTACK(DimArray,DimValuesArray),""))*$A132/IF($H132=0,12,$H132),"Manual Allocation",AC132))</f>
        <v/>
      </c>
      <c r="R132" s="14" t="str" cm="1">
        <f t="array" ref="R132">IF($F132="","",_xlfn.SWITCH($L132,"Equal allocation",ROUND($M132/12,2),"Weighted Allocation",$M132*_xll.BC.TURNOVER(Connection,$F132,,,R$2,R$3,IF(ApplyDimOnActuals="Yes",_xlfn.HSTACK(DimArray,DimValuesArray),""))*$A132/IF($H132=0,12,$H132),"Manual Allocation",AD132))</f>
        <v/>
      </c>
      <c r="S132" s="14" t="str" cm="1">
        <f t="array" ref="S132">IF($F132="","",_xlfn.SWITCH($L132,"Equal allocation",ROUND($M132/12,2),"Weighted Allocation",$M132*_xll.BC.TURNOVER(Connection,$F132,,,S$2,S$3,IF(ApplyDimOnActuals="Yes",_xlfn.HSTACK(DimArray,DimValuesArray),""))*$A132/IF($H132=0,12,$H132),"Manual Allocation",AE132))</f>
        <v/>
      </c>
      <c r="T132" s="14" t="str" cm="1">
        <f t="array" ref="T132">IF($F132="","",_xlfn.SWITCH($L132,"Equal allocation",ROUND($M132/12,2),"Weighted Allocation",$M132*_xll.BC.TURNOVER(Connection,$F132,,,T$2,T$3,IF(ApplyDimOnActuals="Yes",_xlfn.HSTACK(DimArray,DimValuesArray),""))*$A132/IF($H132=0,12,$H132),"Manual Allocation",AF132))</f>
        <v/>
      </c>
      <c r="U132" s="14" t="str" cm="1">
        <f t="array" ref="U132">IF($F132="","",_xlfn.SWITCH($L132,"Equal allocation",ROUND($M132/12,2),"Weighted Allocation",$M132*_xll.BC.TURNOVER(Connection,$F132,,,U$2,U$3,IF(ApplyDimOnActuals="Yes",_xlfn.HSTACK(DimArray,DimValuesArray),""))*$A132/IF($H132=0,12,$H132),"Manual Allocation",AG132))</f>
        <v/>
      </c>
      <c r="V132" s="14" t="str" cm="1">
        <f t="array" ref="V132">IF($F132="","",_xlfn.SWITCH($L132,"Equal allocation",ROUND($M132/12,2),"Weighted Allocation",$M132*_xll.BC.TURNOVER(Connection,$F132,,,V$2,V$3,IF(ApplyDimOnActuals="Yes",_xlfn.HSTACK(DimArray,DimValuesArray),""))*$A132/IF($H132=0,12,$H132),"Manual Allocation",AH132))</f>
        <v/>
      </c>
      <c r="W132" s="14" t="str" cm="1">
        <f t="array" ref="W132">IF($F132="","",_xlfn.SWITCH($L132,"Equal allocation",ROUND($M132/12,2),"Weighted Allocation",$M132*_xll.BC.TURNOVER(Connection,$F132,,,W$2,W$3,IF(ApplyDimOnActuals="Yes",_xlfn.HSTACK(DimArray,DimValuesArray),""))*$A132/IF($H132=0,12,$H132),"Manual Allocation",AI132))</f>
        <v/>
      </c>
      <c r="X132" s="14" t="str" cm="1">
        <f t="array" ref="X132">IF($F132="","",_xlfn.SWITCH($L132,"Equal allocation",ROUND($M132/12,2),"Weighted Allocation",$M132*_xll.BC.TURNOVER(Connection,$F132,,,X$2,X$3,IF(ApplyDimOnActuals="Yes",_xlfn.HSTACK(DimArray,DimValuesArray),""))*$A132/IF($H132=0,12,$H132),"Manual Allocation",AJ132))</f>
        <v/>
      </c>
      <c r="Y132" s="14" t="str" cm="1">
        <f t="array" ref="Y132">IF($F132="","",_xlfn.SWITCH($L132,"Equal allocation",ROUND($M132/12,2),"Weighted Allocation",$M132*_xll.BC.TURNOVER(Connection,$F132,,,Y$2,Y$3,IF(ApplyDimOnActuals="Yes",_xlfn.HSTACK(DimArray,DimValuesArray),""))*$A132/IF($H132=0,12,$H132),"Manual Allocation",AK132))</f>
        <v/>
      </c>
      <c r="Z132" s="14" t="str" cm="1">
        <f t="array" ref="Z132">IF($F132="","",_xlfn.SWITCH($L132,"Equal allocation",ROUND($M132/12,2),"Weighted Allocation",$M132*_xll.BC.TURNOVER(Connection,$F132,,,Z$2,Z$3,IF(ApplyDimOnActuals="Yes",_xlfn.HSTACK(DimArray,DimValuesArray),""))*$A132/IF($H132=0,12,$H132),"Manual Allocation",AL132))</f>
        <v/>
      </c>
      <c r="AB132" s="2"/>
      <c r="AC132" s="2"/>
    </row>
    <row r="133" spans="8:29" x14ac:dyDescent="0.45">
      <c r="H133" s="14"/>
      <c r="I133" s="35"/>
      <c r="J133" s="15" t="str" cm="1">
        <f t="array" ref="J133">IF($F133="","",_xll.BC.WRITEBACKBUDGET(Connection,$G$8,$G$9,$A$8:$A$11,$L$1,$F133,$O133:$Z133,$O$1:$Z$1,$K133,_xlfn.HSTACK(DimArray,DimValuesArray)))</f>
        <v/>
      </c>
      <c r="K133" s="39"/>
      <c r="L133" s="15" t="str">
        <f t="shared" si="10"/>
        <v/>
      </c>
      <c r="M133" s="14" t="str">
        <f t="shared" si="11"/>
        <v/>
      </c>
      <c r="N133" s="14" t="str">
        <f t="shared" si="12"/>
        <v/>
      </c>
      <c r="O133" s="14" t="str" cm="1">
        <f t="array" ref="O133">IF($F133="","",_xlfn.SWITCH($L133,"Equal allocation",ROUND($M133/12,2),"Weighted Allocation",$M133*_xll.BC.TURNOVER(Connection,$F133,,,O$2,O$3,IF(ApplyDimOnActuals="Yes",_xlfn.HSTACK(DimArray,DimValuesArray),""))*$A133/IF($H133=0,12,$H133),"Manual Allocation",AA133))</f>
        <v/>
      </c>
      <c r="P133" s="14" t="str" cm="1">
        <f t="array" ref="P133">IF($F133="","",_xlfn.SWITCH($L133,"Equal allocation",ROUND($M133/12,2),"Weighted Allocation",$M133*_xll.BC.TURNOVER(Connection,$F133,,,P$2,P$3,IF(ApplyDimOnActuals="Yes",_xlfn.HSTACK(DimArray,DimValuesArray),""))*$A133/IF($H133=0,12,$H133),"Manual Allocation",AB133))</f>
        <v/>
      </c>
      <c r="Q133" s="14" t="str" cm="1">
        <f t="array" ref="Q133">IF($F133="","",_xlfn.SWITCH($L133,"Equal allocation",ROUND($M133/12,2),"Weighted Allocation",$M133*_xll.BC.TURNOVER(Connection,$F133,,,Q$2,Q$3,IF(ApplyDimOnActuals="Yes",_xlfn.HSTACK(DimArray,DimValuesArray),""))*$A133/IF($H133=0,12,$H133),"Manual Allocation",AC133))</f>
        <v/>
      </c>
      <c r="R133" s="14" t="str" cm="1">
        <f t="array" ref="R133">IF($F133="","",_xlfn.SWITCH($L133,"Equal allocation",ROUND($M133/12,2),"Weighted Allocation",$M133*_xll.BC.TURNOVER(Connection,$F133,,,R$2,R$3,IF(ApplyDimOnActuals="Yes",_xlfn.HSTACK(DimArray,DimValuesArray),""))*$A133/IF($H133=0,12,$H133),"Manual Allocation",AD133))</f>
        <v/>
      </c>
      <c r="S133" s="14" t="str" cm="1">
        <f t="array" ref="S133">IF($F133="","",_xlfn.SWITCH($L133,"Equal allocation",ROUND($M133/12,2),"Weighted Allocation",$M133*_xll.BC.TURNOVER(Connection,$F133,,,S$2,S$3,IF(ApplyDimOnActuals="Yes",_xlfn.HSTACK(DimArray,DimValuesArray),""))*$A133/IF($H133=0,12,$H133),"Manual Allocation",AE133))</f>
        <v/>
      </c>
      <c r="T133" s="14" t="str" cm="1">
        <f t="array" ref="T133">IF($F133="","",_xlfn.SWITCH($L133,"Equal allocation",ROUND($M133/12,2),"Weighted Allocation",$M133*_xll.BC.TURNOVER(Connection,$F133,,,T$2,T$3,IF(ApplyDimOnActuals="Yes",_xlfn.HSTACK(DimArray,DimValuesArray),""))*$A133/IF($H133=0,12,$H133),"Manual Allocation",AF133))</f>
        <v/>
      </c>
      <c r="U133" s="14" t="str" cm="1">
        <f t="array" ref="U133">IF($F133="","",_xlfn.SWITCH($L133,"Equal allocation",ROUND($M133/12,2),"Weighted Allocation",$M133*_xll.BC.TURNOVER(Connection,$F133,,,U$2,U$3,IF(ApplyDimOnActuals="Yes",_xlfn.HSTACK(DimArray,DimValuesArray),""))*$A133/IF($H133=0,12,$H133),"Manual Allocation",AG133))</f>
        <v/>
      </c>
      <c r="V133" s="14" t="str" cm="1">
        <f t="array" ref="V133">IF($F133="","",_xlfn.SWITCH($L133,"Equal allocation",ROUND($M133/12,2),"Weighted Allocation",$M133*_xll.BC.TURNOVER(Connection,$F133,,,V$2,V$3,IF(ApplyDimOnActuals="Yes",_xlfn.HSTACK(DimArray,DimValuesArray),""))*$A133/IF($H133=0,12,$H133),"Manual Allocation",AH133))</f>
        <v/>
      </c>
      <c r="W133" s="14" t="str" cm="1">
        <f t="array" ref="W133">IF($F133="","",_xlfn.SWITCH($L133,"Equal allocation",ROUND($M133/12,2),"Weighted Allocation",$M133*_xll.BC.TURNOVER(Connection,$F133,,,W$2,W$3,IF(ApplyDimOnActuals="Yes",_xlfn.HSTACK(DimArray,DimValuesArray),""))*$A133/IF($H133=0,12,$H133),"Manual Allocation",AI133))</f>
        <v/>
      </c>
      <c r="X133" s="14" t="str" cm="1">
        <f t="array" ref="X133">IF($F133="","",_xlfn.SWITCH($L133,"Equal allocation",ROUND($M133/12,2),"Weighted Allocation",$M133*_xll.BC.TURNOVER(Connection,$F133,,,X$2,X$3,IF(ApplyDimOnActuals="Yes",_xlfn.HSTACK(DimArray,DimValuesArray),""))*$A133/IF($H133=0,12,$H133),"Manual Allocation",AJ133))</f>
        <v/>
      </c>
      <c r="Y133" s="14" t="str" cm="1">
        <f t="array" ref="Y133">IF($F133="","",_xlfn.SWITCH($L133,"Equal allocation",ROUND($M133/12,2),"Weighted Allocation",$M133*_xll.BC.TURNOVER(Connection,$F133,,,Y$2,Y$3,IF(ApplyDimOnActuals="Yes",_xlfn.HSTACK(DimArray,DimValuesArray),""))*$A133/IF($H133=0,12,$H133),"Manual Allocation",AK133))</f>
        <v/>
      </c>
      <c r="Z133" s="14" t="str" cm="1">
        <f t="array" ref="Z133">IF($F133="","",_xlfn.SWITCH($L133,"Equal allocation",ROUND($M133/12,2),"Weighted Allocation",$M133*_xll.BC.TURNOVER(Connection,$F133,,,Z$2,Z$3,IF(ApplyDimOnActuals="Yes",_xlfn.HSTACK(DimArray,DimValuesArray),""))*$A133/IF($H133=0,12,$H133),"Manual Allocation",AL133))</f>
        <v/>
      </c>
      <c r="AB133" s="2"/>
      <c r="AC133" s="2"/>
    </row>
    <row r="134" spans="8:29" x14ac:dyDescent="0.45">
      <c r="H134" s="14"/>
      <c r="I134" s="35"/>
      <c r="J134" s="15" t="str" cm="1">
        <f t="array" ref="J134">IF($F134="","",_xll.BC.WRITEBACKBUDGET(Connection,$G$8,$G$9,$A$8:$A$11,$L$1,$F134,$O134:$Z134,$O$1:$Z$1,$K134,_xlfn.HSTACK(DimArray,DimValuesArray)))</f>
        <v/>
      </c>
      <c r="K134" s="39"/>
      <c r="L134" s="15" t="str">
        <f t="shared" si="10"/>
        <v/>
      </c>
      <c r="M134" s="14" t="str">
        <f t="shared" si="11"/>
        <v/>
      </c>
      <c r="N134" s="14" t="str">
        <f t="shared" si="12"/>
        <v/>
      </c>
      <c r="O134" s="14" t="str" cm="1">
        <f t="array" ref="O134">IF($F134="","",_xlfn.SWITCH($L134,"Equal allocation",ROUND($M134/12,2),"Weighted Allocation",$M134*_xll.BC.TURNOVER(Connection,$F134,,,O$2,O$3,IF(ApplyDimOnActuals="Yes",_xlfn.HSTACK(DimArray,DimValuesArray),""))*$A134/IF($H134=0,12,$H134),"Manual Allocation",AA134))</f>
        <v/>
      </c>
      <c r="P134" s="14" t="str" cm="1">
        <f t="array" ref="P134">IF($F134="","",_xlfn.SWITCH($L134,"Equal allocation",ROUND($M134/12,2),"Weighted Allocation",$M134*_xll.BC.TURNOVER(Connection,$F134,,,P$2,P$3,IF(ApplyDimOnActuals="Yes",_xlfn.HSTACK(DimArray,DimValuesArray),""))*$A134/IF($H134=0,12,$H134),"Manual Allocation",AB134))</f>
        <v/>
      </c>
      <c r="Q134" s="14" t="str" cm="1">
        <f t="array" ref="Q134">IF($F134="","",_xlfn.SWITCH($L134,"Equal allocation",ROUND($M134/12,2),"Weighted Allocation",$M134*_xll.BC.TURNOVER(Connection,$F134,,,Q$2,Q$3,IF(ApplyDimOnActuals="Yes",_xlfn.HSTACK(DimArray,DimValuesArray),""))*$A134/IF($H134=0,12,$H134),"Manual Allocation",AC134))</f>
        <v/>
      </c>
      <c r="R134" s="14" t="str" cm="1">
        <f t="array" ref="R134">IF($F134="","",_xlfn.SWITCH($L134,"Equal allocation",ROUND($M134/12,2),"Weighted Allocation",$M134*_xll.BC.TURNOVER(Connection,$F134,,,R$2,R$3,IF(ApplyDimOnActuals="Yes",_xlfn.HSTACK(DimArray,DimValuesArray),""))*$A134/IF($H134=0,12,$H134),"Manual Allocation",AD134))</f>
        <v/>
      </c>
      <c r="S134" s="14" t="str" cm="1">
        <f t="array" ref="S134">IF($F134="","",_xlfn.SWITCH($L134,"Equal allocation",ROUND($M134/12,2),"Weighted Allocation",$M134*_xll.BC.TURNOVER(Connection,$F134,,,S$2,S$3,IF(ApplyDimOnActuals="Yes",_xlfn.HSTACK(DimArray,DimValuesArray),""))*$A134/IF($H134=0,12,$H134),"Manual Allocation",AE134))</f>
        <v/>
      </c>
      <c r="T134" s="14" t="str" cm="1">
        <f t="array" ref="T134">IF($F134="","",_xlfn.SWITCH($L134,"Equal allocation",ROUND($M134/12,2),"Weighted Allocation",$M134*_xll.BC.TURNOVER(Connection,$F134,,,T$2,T$3,IF(ApplyDimOnActuals="Yes",_xlfn.HSTACK(DimArray,DimValuesArray),""))*$A134/IF($H134=0,12,$H134),"Manual Allocation",AF134))</f>
        <v/>
      </c>
      <c r="U134" s="14" t="str" cm="1">
        <f t="array" ref="U134">IF($F134="","",_xlfn.SWITCH($L134,"Equal allocation",ROUND($M134/12,2),"Weighted Allocation",$M134*_xll.BC.TURNOVER(Connection,$F134,,,U$2,U$3,IF(ApplyDimOnActuals="Yes",_xlfn.HSTACK(DimArray,DimValuesArray),""))*$A134/IF($H134=0,12,$H134),"Manual Allocation",AG134))</f>
        <v/>
      </c>
      <c r="V134" s="14" t="str" cm="1">
        <f t="array" ref="V134">IF($F134="","",_xlfn.SWITCH($L134,"Equal allocation",ROUND($M134/12,2),"Weighted Allocation",$M134*_xll.BC.TURNOVER(Connection,$F134,,,V$2,V$3,IF(ApplyDimOnActuals="Yes",_xlfn.HSTACK(DimArray,DimValuesArray),""))*$A134/IF($H134=0,12,$H134),"Manual Allocation",AH134))</f>
        <v/>
      </c>
      <c r="W134" s="14" t="str" cm="1">
        <f t="array" ref="W134">IF($F134="","",_xlfn.SWITCH($L134,"Equal allocation",ROUND($M134/12,2),"Weighted Allocation",$M134*_xll.BC.TURNOVER(Connection,$F134,,,W$2,W$3,IF(ApplyDimOnActuals="Yes",_xlfn.HSTACK(DimArray,DimValuesArray),""))*$A134/IF($H134=0,12,$H134),"Manual Allocation",AI134))</f>
        <v/>
      </c>
      <c r="X134" s="14" t="str" cm="1">
        <f t="array" ref="X134">IF($F134="","",_xlfn.SWITCH($L134,"Equal allocation",ROUND($M134/12,2),"Weighted Allocation",$M134*_xll.BC.TURNOVER(Connection,$F134,,,X$2,X$3,IF(ApplyDimOnActuals="Yes",_xlfn.HSTACK(DimArray,DimValuesArray),""))*$A134/IF($H134=0,12,$H134),"Manual Allocation",AJ134))</f>
        <v/>
      </c>
      <c r="Y134" s="14" t="str" cm="1">
        <f t="array" ref="Y134">IF($F134="","",_xlfn.SWITCH($L134,"Equal allocation",ROUND($M134/12,2),"Weighted Allocation",$M134*_xll.BC.TURNOVER(Connection,$F134,,,Y$2,Y$3,IF(ApplyDimOnActuals="Yes",_xlfn.HSTACK(DimArray,DimValuesArray),""))*$A134/IF($H134=0,12,$H134),"Manual Allocation",AK134))</f>
        <v/>
      </c>
      <c r="Z134" s="14" t="str" cm="1">
        <f t="array" ref="Z134">IF($F134="","",_xlfn.SWITCH($L134,"Equal allocation",ROUND($M134/12,2),"Weighted Allocation",$M134*_xll.BC.TURNOVER(Connection,$F134,,,Z$2,Z$3,IF(ApplyDimOnActuals="Yes",_xlfn.HSTACK(DimArray,DimValuesArray),""))*$A134/IF($H134=0,12,$H134),"Manual Allocation",AL134))</f>
        <v/>
      </c>
      <c r="AB134" s="2"/>
      <c r="AC134" s="2"/>
    </row>
    <row r="135" spans="8:29" x14ac:dyDescent="0.45">
      <c r="H135" s="14"/>
      <c r="I135" s="35"/>
      <c r="J135" s="15" t="str" cm="1">
        <f t="array" ref="J135">IF($F135="","",_xll.BC.WRITEBACKBUDGET(Connection,$G$8,$G$9,$A$8:$A$11,$L$1,$F135,$O135:$Z135,$O$1:$Z$1,$K135,_xlfn.HSTACK(DimArray,DimValuesArray)))</f>
        <v/>
      </c>
      <c r="K135" s="39"/>
      <c r="L135" s="15" t="str">
        <f t="shared" si="10"/>
        <v/>
      </c>
      <c r="M135" s="14" t="str">
        <f t="shared" si="11"/>
        <v/>
      </c>
      <c r="N135" s="14" t="str">
        <f t="shared" si="12"/>
        <v/>
      </c>
      <c r="O135" s="14" t="str" cm="1">
        <f t="array" ref="O135">IF($F135="","",_xlfn.SWITCH($L135,"Equal allocation",ROUND($M135/12,2),"Weighted Allocation",$M135*_xll.BC.TURNOVER(Connection,$F135,,,O$2,O$3,IF(ApplyDimOnActuals="Yes",_xlfn.HSTACK(DimArray,DimValuesArray),""))*$A135/IF($H135=0,12,$H135),"Manual Allocation",AA135))</f>
        <v/>
      </c>
      <c r="P135" s="14" t="str" cm="1">
        <f t="array" ref="P135">IF($F135="","",_xlfn.SWITCH($L135,"Equal allocation",ROUND($M135/12,2),"Weighted Allocation",$M135*_xll.BC.TURNOVER(Connection,$F135,,,P$2,P$3,IF(ApplyDimOnActuals="Yes",_xlfn.HSTACK(DimArray,DimValuesArray),""))*$A135/IF($H135=0,12,$H135),"Manual Allocation",AB135))</f>
        <v/>
      </c>
      <c r="Q135" s="14" t="str" cm="1">
        <f t="array" ref="Q135">IF($F135="","",_xlfn.SWITCH($L135,"Equal allocation",ROUND($M135/12,2),"Weighted Allocation",$M135*_xll.BC.TURNOVER(Connection,$F135,,,Q$2,Q$3,IF(ApplyDimOnActuals="Yes",_xlfn.HSTACK(DimArray,DimValuesArray),""))*$A135/IF($H135=0,12,$H135),"Manual Allocation",AC135))</f>
        <v/>
      </c>
      <c r="R135" s="14" t="str" cm="1">
        <f t="array" ref="R135">IF($F135="","",_xlfn.SWITCH($L135,"Equal allocation",ROUND($M135/12,2),"Weighted Allocation",$M135*_xll.BC.TURNOVER(Connection,$F135,,,R$2,R$3,IF(ApplyDimOnActuals="Yes",_xlfn.HSTACK(DimArray,DimValuesArray),""))*$A135/IF($H135=0,12,$H135),"Manual Allocation",AD135))</f>
        <v/>
      </c>
      <c r="S135" s="14" t="str" cm="1">
        <f t="array" ref="S135">IF($F135="","",_xlfn.SWITCH($L135,"Equal allocation",ROUND($M135/12,2),"Weighted Allocation",$M135*_xll.BC.TURNOVER(Connection,$F135,,,S$2,S$3,IF(ApplyDimOnActuals="Yes",_xlfn.HSTACK(DimArray,DimValuesArray),""))*$A135/IF($H135=0,12,$H135),"Manual Allocation",AE135))</f>
        <v/>
      </c>
      <c r="T135" s="14" t="str" cm="1">
        <f t="array" ref="T135">IF($F135="","",_xlfn.SWITCH($L135,"Equal allocation",ROUND($M135/12,2),"Weighted Allocation",$M135*_xll.BC.TURNOVER(Connection,$F135,,,T$2,T$3,IF(ApplyDimOnActuals="Yes",_xlfn.HSTACK(DimArray,DimValuesArray),""))*$A135/IF($H135=0,12,$H135),"Manual Allocation",AF135))</f>
        <v/>
      </c>
      <c r="U135" s="14" t="str" cm="1">
        <f t="array" ref="U135">IF($F135="","",_xlfn.SWITCH($L135,"Equal allocation",ROUND($M135/12,2),"Weighted Allocation",$M135*_xll.BC.TURNOVER(Connection,$F135,,,U$2,U$3,IF(ApplyDimOnActuals="Yes",_xlfn.HSTACK(DimArray,DimValuesArray),""))*$A135/IF($H135=0,12,$H135),"Manual Allocation",AG135))</f>
        <v/>
      </c>
      <c r="V135" s="14" t="str" cm="1">
        <f t="array" ref="V135">IF($F135="","",_xlfn.SWITCH($L135,"Equal allocation",ROUND($M135/12,2),"Weighted Allocation",$M135*_xll.BC.TURNOVER(Connection,$F135,,,V$2,V$3,IF(ApplyDimOnActuals="Yes",_xlfn.HSTACK(DimArray,DimValuesArray),""))*$A135/IF($H135=0,12,$H135),"Manual Allocation",AH135))</f>
        <v/>
      </c>
      <c r="W135" s="14" t="str" cm="1">
        <f t="array" ref="W135">IF($F135="","",_xlfn.SWITCH($L135,"Equal allocation",ROUND($M135/12,2),"Weighted Allocation",$M135*_xll.BC.TURNOVER(Connection,$F135,,,W$2,W$3,IF(ApplyDimOnActuals="Yes",_xlfn.HSTACK(DimArray,DimValuesArray),""))*$A135/IF($H135=0,12,$H135),"Manual Allocation",AI135))</f>
        <v/>
      </c>
      <c r="X135" s="14" t="str" cm="1">
        <f t="array" ref="X135">IF($F135="","",_xlfn.SWITCH($L135,"Equal allocation",ROUND($M135/12,2),"Weighted Allocation",$M135*_xll.BC.TURNOVER(Connection,$F135,,,X$2,X$3,IF(ApplyDimOnActuals="Yes",_xlfn.HSTACK(DimArray,DimValuesArray),""))*$A135/IF($H135=0,12,$H135),"Manual Allocation",AJ135))</f>
        <v/>
      </c>
      <c r="Y135" s="14" t="str" cm="1">
        <f t="array" ref="Y135">IF($F135="","",_xlfn.SWITCH($L135,"Equal allocation",ROUND($M135/12,2),"Weighted Allocation",$M135*_xll.BC.TURNOVER(Connection,$F135,,,Y$2,Y$3,IF(ApplyDimOnActuals="Yes",_xlfn.HSTACK(DimArray,DimValuesArray),""))*$A135/IF($H135=0,12,$H135),"Manual Allocation",AK135))</f>
        <v/>
      </c>
      <c r="Z135" s="14" t="str" cm="1">
        <f t="array" ref="Z135">IF($F135="","",_xlfn.SWITCH($L135,"Equal allocation",ROUND($M135/12,2),"Weighted Allocation",$M135*_xll.BC.TURNOVER(Connection,$F135,,,Z$2,Z$3,IF(ApplyDimOnActuals="Yes",_xlfn.HSTACK(DimArray,DimValuesArray),""))*$A135/IF($H135=0,12,$H135),"Manual Allocation",AL135))</f>
        <v/>
      </c>
      <c r="AB135" s="2"/>
      <c r="AC135" s="2"/>
    </row>
    <row r="136" spans="8:29" x14ac:dyDescent="0.45">
      <c r="H136" s="14"/>
      <c r="I136" s="35"/>
      <c r="J136" s="15" t="str" cm="1">
        <f t="array" ref="J136">IF($F136="","",_xll.BC.WRITEBACKBUDGET(Connection,$G$8,$G$9,$A$8:$A$11,$L$1,$F136,$O136:$Z136,$O$1:$Z$1,$K136,_xlfn.HSTACK(DimArray,DimValuesArray)))</f>
        <v/>
      </c>
      <c r="K136" s="39"/>
      <c r="L136" s="15" t="str">
        <f t="shared" si="10"/>
        <v/>
      </c>
      <c r="M136" s="14" t="str">
        <f t="shared" si="11"/>
        <v/>
      </c>
      <c r="N136" s="14" t="str">
        <f t="shared" si="12"/>
        <v/>
      </c>
      <c r="O136" s="14" t="str" cm="1">
        <f t="array" ref="O136">IF($F136="","",_xlfn.SWITCH($L136,"Equal allocation",ROUND($M136/12,2),"Weighted Allocation",$M136*_xll.BC.TURNOVER(Connection,$F136,,,O$2,O$3,IF(ApplyDimOnActuals="Yes",_xlfn.HSTACK(DimArray,DimValuesArray),""))*$A136/IF($H136=0,12,$H136),"Manual Allocation",AA136))</f>
        <v/>
      </c>
      <c r="P136" s="14" t="str" cm="1">
        <f t="array" ref="P136">IF($F136="","",_xlfn.SWITCH($L136,"Equal allocation",ROUND($M136/12,2),"Weighted Allocation",$M136*_xll.BC.TURNOVER(Connection,$F136,,,P$2,P$3,IF(ApplyDimOnActuals="Yes",_xlfn.HSTACK(DimArray,DimValuesArray),""))*$A136/IF($H136=0,12,$H136),"Manual Allocation",AB136))</f>
        <v/>
      </c>
      <c r="Q136" s="14" t="str" cm="1">
        <f t="array" ref="Q136">IF($F136="","",_xlfn.SWITCH($L136,"Equal allocation",ROUND($M136/12,2),"Weighted Allocation",$M136*_xll.BC.TURNOVER(Connection,$F136,,,Q$2,Q$3,IF(ApplyDimOnActuals="Yes",_xlfn.HSTACK(DimArray,DimValuesArray),""))*$A136/IF($H136=0,12,$H136),"Manual Allocation",AC136))</f>
        <v/>
      </c>
      <c r="R136" s="14" t="str" cm="1">
        <f t="array" ref="R136">IF($F136="","",_xlfn.SWITCH($L136,"Equal allocation",ROUND($M136/12,2),"Weighted Allocation",$M136*_xll.BC.TURNOVER(Connection,$F136,,,R$2,R$3,IF(ApplyDimOnActuals="Yes",_xlfn.HSTACK(DimArray,DimValuesArray),""))*$A136/IF($H136=0,12,$H136),"Manual Allocation",AD136))</f>
        <v/>
      </c>
      <c r="S136" s="14" t="str" cm="1">
        <f t="array" ref="S136">IF($F136="","",_xlfn.SWITCH($L136,"Equal allocation",ROUND($M136/12,2),"Weighted Allocation",$M136*_xll.BC.TURNOVER(Connection,$F136,,,S$2,S$3,IF(ApplyDimOnActuals="Yes",_xlfn.HSTACK(DimArray,DimValuesArray),""))*$A136/IF($H136=0,12,$H136),"Manual Allocation",AE136))</f>
        <v/>
      </c>
      <c r="T136" s="14" t="str" cm="1">
        <f t="array" ref="T136">IF($F136="","",_xlfn.SWITCH($L136,"Equal allocation",ROUND($M136/12,2),"Weighted Allocation",$M136*_xll.BC.TURNOVER(Connection,$F136,,,T$2,T$3,IF(ApplyDimOnActuals="Yes",_xlfn.HSTACK(DimArray,DimValuesArray),""))*$A136/IF($H136=0,12,$H136),"Manual Allocation",AF136))</f>
        <v/>
      </c>
      <c r="U136" s="14" t="str" cm="1">
        <f t="array" ref="U136">IF($F136="","",_xlfn.SWITCH($L136,"Equal allocation",ROUND($M136/12,2),"Weighted Allocation",$M136*_xll.BC.TURNOVER(Connection,$F136,,,U$2,U$3,IF(ApplyDimOnActuals="Yes",_xlfn.HSTACK(DimArray,DimValuesArray),""))*$A136/IF($H136=0,12,$H136),"Manual Allocation",AG136))</f>
        <v/>
      </c>
      <c r="V136" s="14" t="str" cm="1">
        <f t="array" ref="V136">IF($F136="","",_xlfn.SWITCH($L136,"Equal allocation",ROUND($M136/12,2),"Weighted Allocation",$M136*_xll.BC.TURNOVER(Connection,$F136,,,V$2,V$3,IF(ApplyDimOnActuals="Yes",_xlfn.HSTACK(DimArray,DimValuesArray),""))*$A136/IF($H136=0,12,$H136),"Manual Allocation",AH136))</f>
        <v/>
      </c>
      <c r="W136" s="14" t="str" cm="1">
        <f t="array" ref="W136">IF($F136="","",_xlfn.SWITCH($L136,"Equal allocation",ROUND($M136/12,2),"Weighted Allocation",$M136*_xll.BC.TURNOVER(Connection,$F136,,,W$2,W$3,IF(ApplyDimOnActuals="Yes",_xlfn.HSTACK(DimArray,DimValuesArray),""))*$A136/IF($H136=0,12,$H136),"Manual Allocation",AI136))</f>
        <v/>
      </c>
      <c r="X136" s="14" t="str" cm="1">
        <f t="array" ref="X136">IF($F136="","",_xlfn.SWITCH($L136,"Equal allocation",ROUND($M136/12,2),"Weighted Allocation",$M136*_xll.BC.TURNOVER(Connection,$F136,,,X$2,X$3,IF(ApplyDimOnActuals="Yes",_xlfn.HSTACK(DimArray,DimValuesArray),""))*$A136/IF($H136=0,12,$H136),"Manual Allocation",AJ136))</f>
        <v/>
      </c>
      <c r="Y136" s="14" t="str" cm="1">
        <f t="array" ref="Y136">IF($F136="","",_xlfn.SWITCH($L136,"Equal allocation",ROUND($M136/12,2),"Weighted Allocation",$M136*_xll.BC.TURNOVER(Connection,$F136,,,Y$2,Y$3,IF(ApplyDimOnActuals="Yes",_xlfn.HSTACK(DimArray,DimValuesArray),""))*$A136/IF($H136=0,12,$H136),"Manual Allocation",AK136))</f>
        <v/>
      </c>
      <c r="Z136" s="14" t="str" cm="1">
        <f t="array" ref="Z136">IF($F136="","",_xlfn.SWITCH($L136,"Equal allocation",ROUND($M136/12,2),"Weighted Allocation",$M136*_xll.BC.TURNOVER(Connection,$F136,,,Z$2,Z$3,IF(ApplyDimOnActuals="Yes",_xlfn.HSTACK(DimArray,DimValuesArray),""))*$A136/IF($H136=0,12,$H136),"Manual Allocation",AL136))</f>
        <v/>
      </c>
      <c r="AB136" s="2"/>
      <c r="AC136" s="2"/>
    </row>
    <row r="137" spans="8:29" x14ac:dyDescent="0.45">
      <c r="H137" s="14"/>
      <c r="I137" s="35"/>
      <c r="J137" s="15" t="str" cm="1">
        <f t="array" ref="J137">IF($F137="","",_xll.BC.WRITEBACKBUDGET(Connection,$G$8,$G$9,$A$8:$A$11,$L$1,$F137,$O137:$Z137,$O$1:$Z$1,$K137,_xlfn.HSTACK(DimArray,DimValuesArray)))</f>
        <v/>
      </c>
      <c r="K137" s="39"/>
      <c r="L137" s="15" t="str">
        <f t="shared" si="10"/>
        <v/>
      </c>
      <c r="M137" s="14" t="str">
        <f t="shared" si="11"/>
        <v/>
      </c>
      <c r="N137" s="14" t="str">
        <f t="shared" si="12"/>
        <v/>
      </c>
      <c r="O137" s="14" t="str" cm="1">
        <f t="array" ref="O137">IF($F137="","",_xlfn.SWITCH($L137,"Equal allocation",ROUND($M137/12,2),"Weighted Allocation",$M137*_xll.BC.TURNOVER(Connection,$F137,,,O$2,O$3,IF(ApplyDimOnActuals="Yes",_xlfn.HSTACK(DimArray,DimValuesArray),""))*$A137/IF($H137=0,12,$H137),"Manual Allocation",AA137))</f>
        <v/>
      </c>
      <c r="P137" s="14" t="str" cm="1">
        <f t="array" ref="P137">IF($F137="","",_xlfn.SWITCH($L137,"Equal allocation",ROUND($M137/12,2),"Weighted Allocation",$M137*_xll.BC.TURNOVER(Connection,$F137,,,P$2,P$3,IF(ApplyDimOnActuals="Yes",_xlfn.HSTACK(DimArray,DimValuesArray),""))*$A137/IF($H137=0,12,$H137),"Manual Allocation",AB137))</f>
        <v/>
      </c>
      <c r="Q137" s="14" t="str" cm="1">
        <f t="array" ref="Q137">IF($F137="","",_xlfn.SWITCH($L137,"Equal allocation",ROUND($M137/12,2),"Weighted Allocation",$M137*_xll.BC.TURNOVER(Connection,$F137,,,Q$2,Q$3,IF(ApplyDimOnActuals="Yes",_xlfn.HSTACK(DimArray,DimValuesArray),""))*$A137/IF($H137=0,12,$H137),"Manual Allocation",AC137))</f>
        <v/>
      </c>
      <c r="R137" s="14" t="str" cm="1">
        <f t="array" ref="R137">IF($F137="","",_xlfn.SWITCH($L137,"Equal allocation",ROUND($M137/12,2),"Weighted Allocation",$M137*_xll.BC.TURNOVER(Connection,$F137,,,R$2,R$3,IF(ApplyDimOnActuals="Yes",_xlfn.HSTACK(DimArray,DimValuesArray),""))*$A137/IF($H137=0,12,$H137),"Manual Allocation",AD137))</f>
        <v/>
      </c>
      <c r="S137" s="14" t="str" cm="1">
        <f t="array" ref="S137">IF($F137="","",_xlfn.SWITCH($L137,"Equal allocation",ROUND($M137/12,2),"Weighted Allocation",$M137*_xll.BC.TURNOVER(Connection,$F137,,,S$2,S$3,IF(ApplyDimOnActuals="Yes",_xlfn.HSTACK(DimArray,DimValuesArray),""))*$A137/IF($H137=0,12,$H137),"Manual Allocation",AE137))</f>
        <v/>
      </c>
      <c r="T137" s="14" t="str" cm="1">
        <f t="array" ref="T137">IF($F137="","",_xlfn.SWITCH($L137,"Equal allocation",ROUND($M137/12,2),"Weighted Allocation",$M137*_xll.BC.TURNOVER(Connection,$F137,,,T$2,T$3,IF(ApplyDimOnActuals="Yes",_xlfn.HSTACK(DimArray,DimValuesArray),""))*$A137/IF($H137=0,12,$H137),"Manual Allocation",AF137))</f>
        <v/>
      </c>
      <c r="U137" s="14" t="str" cm="1">
        <f t="array" ref="U137">IF($F137="","",_xlfn.SWITCH($L137,"Equal allocation",ROUND($M137/12,2),"Weighted Allocation",$M137*_xll.BC.TURNOVER(Connection,$F137,,,U$2,U$3,IF(ApplyDimOnActuals="Yes",_xlfn.HSTACK(DimArray,DimValuesArray),""))*$A137/IF($H137=0,12,$H137),"Manual Allocation",AG137))</f>
        <v/>
      </c>
      <c r="V137" s="14" t="str" cm="1">
        <f t="array" ref="V137">IF($F137="","",_xlfn.SWITCH($L137,"Equal allocation",ROUND($M137/12,2),"Weighted Allocation",$M137*_xll.BC.TURNOVER(Connection,$F137,,,V$2,V$3,IF(ApplyDimOnActuals="Yes",_xlfn.HSTACK(DimArray,DimValuesArray),""))*$A137/IF($H137=0,12,$H137),"Manual Allocation",AH137))</f>
        <v/>
      </c>
      <c r="W137" s="14" t="str" cm="1">
        <f t="array" ref="W137">IF($F137="","",_xlfn.SWITCH($L137,"Equal allocation",ROUND($M137/12,2),"Weighted Allocation",$M137*_xll.BC.TURNOVER(Connection,$F137,,,W$2,W$3,IF(ApplyDimOnActuals="Yes",_xlfn.HSTACK(DimArray,DimValuesArray),""))*$A137/IF($H137=0,12,$H137),"Manual Allocation",AI137))</f>
        <v/>
      </c>
      <c r="X137" s="14" t="str" cm="1">
        <f t="array" ref="X137">IF($F137="","",_xlfn.SWITCH($L137,"Equal allocation",ROUND($M137/12,2),"Weighted Allocation",$M137*_xll.BC.TURNOVER(Connection,$F137,,,X$2,X$3,IF(ApplyDimOnActuals="Yes",_xlfn.HSTACK(DimArray,DimValuesArray),""))*$A137/IF($H137=0,12,$H137),"Manual Allocation",AJ137))</f>
        <v/>
      </c>
      <c r="Y137" s="14" t="str" cm="1">
        <f t="array" ref="Y137">IF($F137="","",_xlfn.SWITCH($L137,"Equal allocation",ROUND($M137/12,2),"Weighted Allocation",$M137*_xll.BC.TURNOVER(Connection,$F137,,,Y$2,Y$3,IF(ApplyDimOnActuals="Yes",_xlfn.HSTACK(DimArray,DimValuesArray),""))*$A137/IF($H137=0,12,$H137),"Manual Allocation",AK137))</f>
        <v/>
      </c>
      <c r="Z137" s="14" t="str" cm="1">
        <f t="array" ref="Z137">IF($F137="","",_xlfn.SWITCH($L137,"Equal allocation",ROUND($M137/12,2),"Weighted Allocation",$M137*_xll.BC.TURNOVER(Connection,$F137,,,Z$2,Z$3,IF(ApplyDimOnActuals="Yes",_xlfn.HSTACK(DimArray,DimValuesArray),""))*$A137/IF($H137=0,12,$H137),"Manual Allocation",AL137))</f>
        <v/>
      </c>
      <c r="AB137" s="2"/>
      <c r="AC137" s="2"/>
    </row>
    <row r="138" spans="8:29" x14ac:dyDescent="0.45">
      <c r="H138" s="14"/>
      <c r="I138" s="35"/>
      <c r="J138" s="15" t="str" cm="1">
        <f t="array" ref="J138">IF($F138="","",_xll.BC.WRITEBACKBUDGET(Connection,$G$8,$G$9,$A$8:$A$11,$L$1,$F138,$O138:$Z138,$O$1:$Z$1,$K138,_xlfn.HSTACK(DimArray,DimValuesArray)))</f>
        <v/>
      </c>
      <c r="L138" s="15" t="str">
        <f t="shared" si="10"/>
        <v/>
      </c>
      <c r="M138" s="14" t="str">
        <f t="shared" si="11"/>
        <v/>
      </c>
      <c r="N138" s="14" t="str">
        <f t="shared" si="12"/>
        <v/>
      </c>
      <c r="O138" s="14" t="str" cm="1">
        <f t="array" ref="O138">IF($F138="","",_xlfn.SWITCH($L138,"Equal allocation",ROUND($M138/12,2),"Weighted Allocation",$M138*_xll.BC.TURNOVER(Connection,$F138,,,O$2,O$3,IF(ApplyDimOnActuals="Yes",_xlfn.HSTACK(DimArray,DimValuesArray),""))*$A138/IF($H138=0,12,$H138),"Manual Allocation",AA138))</f>
        <v/>
      </c>
      <c r="P138" s="14" t="str" cm="1">
        <f t="array" ref="P138">IF($F138="","",_xlfn.SWITCH($L138,"Equal allocation",ROUND($M138/12,2),"Weighted Allocation",$M138*_xll.BC.TURNOVER(Connection,$F138,,,P$2,P$3,IF(ApplyDimOnActuals="Yes",_xlfn.HSTACK(DimArray,DimValuesArray),""))*$A138/IF($H138=0,12,$H138),"Manual Allocation",AB138))</f>
        <v/>
      </c>
      <c r="Q138" s="14" t="str" cm="1">
        <f t="array" ref="Q138">IF($F138="","",_xlfn.SWITCH($L138,"Equal allocation",ROUND($M138/12,2),"Weighted Allocation",$M138*_xll.BC.TURNOVER(Connection,$F138,,,Q$2,Q$3,IF(ApplyDimOnActuals="Yes",_xlfn.HSTACK(DimArray,DimValuesArray),""))*$A138/IF($H138=0,12,$H138),"Manual Allocation",AC138))</f>
        <v/>
      </c>
      <c r="R138" s="14" t="str" cm="1">
        <f t="array" ref="R138">IF($F138="","",_xlfn.SWITCH($L138,"Equal allocation",ROUND($M138/12,2),"Weighted Allocation",$M138*_xll.BC.TURNOVER(Connection,$F138,,,R$2,R$3,IF(ApplyDimOnActuals="Yes",_xlfn.HSTACK(DimArray,DimValuesArray),""))*$A138/IF($H138=0,12,$H138),"Manual Allocation",AD138))</f>
        <v/>
      </c>
      <c r="S138" s="14" t="str" cm="1">
        <f t="array" ref="S138">IF($F138="","",_xlfn.SWITCH($L138,"Equal allocation",ROUND($M138/12,2),"Weighted Allocation",$M138*_xll.BC.TURNOVER(Connection,$F138,,,S$2,S$3,IF(ApplyDimOnActuals="Yes",_xlfn.HSTACK(DimArray,DimValuesArray),""))*$A138/IF($H138=0,12,$H138),"Manual Allocation",AE138))</f>
        <v/>
      </c>
      <c r="T138" s="14" t="str" cm="1">
        <f t="array" ref="T138">IF($F138="","",_xlfn.SWITCH($L138,"Equal allocation",ROUND($M138/12,2),"Weighted Allocation",$M138*_xll.BC.TURNOVER(Connection,$F138,,,T$2,T$3,IF(ApplyDimOnActuals="Yes",_xlfn.HSTACK(DimArray,DimValuesArray),""))*$A138/IF($H138=0,12,$H138),"Manual Allocation",AF138))</f>
        <v/>
      </c>
      <c r="U138" s="14" t="str" cm="1">
        <f t="array" ref="U138">IF($F138="","",_xlfn.SWITCH($L138,"Equal allocation",ROUND($M138/12,2),"Weighted Allocation",$M138*_xll.BC.TURNOVER(Connection,$F138,,,U$2,U$3,IF(ApplyDimOnActuals="Yes",_xlfn.HSTACK(DimArray,DimValuesArray),""))*$A138/IF($H138=0,12,$H138),"Manual Allocation",AG138))</f>
        <v/>
      </c>
      <c r="V138" s="14" t="str" cm="1">
        <f t="array" ref="V138">IF($F138="","",_xlfn.SWITCH($L138,"Equal allocation",ROUND($M138/12,2),"Weighted Allocation",$M138*_xll.BC.TURNOVER(Connection,$F138,,,V$2,V$3,IF(ApplyDimOnActuals="Yes",_xlfn.HSTACK(DimArray,DimValuesArray),""))*$A138/IF($H138=0,12,$H138),"Manual Allocation",AH138))</f>
        <v/>
      </c>
      <c r="W138" s="14" t="str" cm="1">
        <f t="array" ref="W138">IF($F138="","",_xlfn.SWITCH($L138,"Equal allocation",ROUND($M138/12,2),"Weighted Allocation",$M138*_xll.BC.TURNOVER(Connection,$F138,,,W$2,W$3,IF(ApplyDimOnActuals="Yes",_xlfn.HSTACK(DimArray,DimValuesArray),""))*$A138/IF($H138=0,12,$H138),"Manual Allocation",AI138))</f>
        <v/>
      </c>
      <c r="X138" s="14" t="str" cm="1">
        <f t="array" ref="X138">IF($F138="","",_xlfn.SWITCH($L138,"Equal allocation",ROUND($M138/12,2),"Weighted Allocation",$M138*_xll.BC.TURNOVER(Connection,$F138,,,X$2,X$3,IF(ApplyDimOnActuals="Yes",_xlfn.HSTACK(DimArray,DimValuesArray),""))*$A138/IF($H138=0,12,$H138),"Manual Allocation",AJ138))</f>
        <v/>
      </c>
      <c r="Y138" s="14" t="str" cm="1">
        <f t="array" ref="Y138">IF($F138="","",_xlfn.SWITCH($L138,"Equal allocation",ROUND($M138/12,2),"Weighted Allocation",$M138*_xll.BC.TURNOVER(Connection,$F138,,,Y$2,Y$3,IF(ApplyDimOnActuals="Yes",_xlfn.HSTACK(DimArray,DimValuesArray),""))*$A138/IF($H138=0,12,$H138),"Manual Allocation",AK138))</f>
        <v/>
      </c>
      <c r="Z138" s="14" t="str" cm="1">
        <f t="array" ref="Z138">IF($F138="","",_xlfn.SWITCH($L138,"Equal allocation",ROUND($M138/12,2),"Weighted Allocation",$M138*_xll.BC.TURNOVER(Connection,$F138,,,Z$2,Z$3,IF(ApplyDimOnActuals="Yes",_xlfn.HSTACK(DimArray,DimValuesArray),""))*$A138/IF($H138=0,12,$H138),"Manual Allocation",AL138))</f>
        <v/>
      </c>
      <c r="AB138" s="2"/>
      <c r="AC138" s="2"/>
    </row>
    <row r="139" spans="8:29" x14ac:dyDescent="0.45">
      <c r="H139" s="14"/>
      <c r="J139" s="15" t="str" cm="1">
        <f t="array" ref="J139">IF($F139="","",_xll.BC.WRITEBACKBUDGET(Connection,$G$8,$G$9,$A$8:$A$11,$L$1,$F139,$O139:$Z139,$O$1:$Z$1,$K139,_xlfn.HSTACK(DimArray,DimValuesArray)))</f>
        <v/>
      </c>
      <c r="L139" s="15" t="str">
        <f t="shared" si="10"/>
        <v/>
      </c>
      <c r="M139" s="14" t="str">
        <f t="shared" si="11"/>
        <v/>
      </c>
      <c r="N139" s="14" t="str">
        <f t="shared" si="12"/>
        <v/>
      </c>
      <c r="O139" s="14" t="str" cm="1">
        <f t="array" ref="O139">IF($F139="","",_xlfn.SWITCH($L139,"Equal allocation",ROUND($M139/12,2),"Weighted Allocation",$M139*_xll.BC.TURNOVER(Connection,$F139,,,O$2,O$3,IF(ApplyDimOnActuals="Yes",_xlfn.HSTACK(DimArray,DimValuesArray),""))*$A139/IF($H139=0,12,$H139),"Manual Allocation",AA139))</f>
        <v/>
      </c>
      <c r="P139" s="14" t="str" cm="1">
        <f t="array" ref="P139">IF($F139="","",_xlfn.SWITCH($L139,"Equal allocation",ROUND($M139/12,2),"Weighted Allocation",$M139*_xll.BC.TURNOVER(Connection,$F139,,,P$2,P$3,IF(ApplyDimOnActuals="Yes",_xlfn.HSTACK(DimArray,DimValuesArray),""))*$A139/IF($H139=0,12,$H139),"Manual Allocation",AB139))</f>
        <v/>
      </c>
      <c r="Q139" s="14" t="str" cm="1">
        <f t="array" ref="Q139">IF($F139="","",_xlfn.SWITCH($L139,"Equal allocation",ROUND($M139/12,2),"Weighted Allocation",$M139*_xll.BC.TURNOVER(Connection,$F139,,,Q$2,Q$3,IF(ApplyDimOnActuals="Yes",_xlfn.HSTACK(DimArray,DimValuesArray),""))*$A139/IF($H139=0,12,$H139),"Manual Allocation",AC139))</f>
        <v/>
      </c>
      <c r="R139" s="14" t="str" cm="1">
        <f t="array" ref="R139">IF($F139="","",_xlfn.SWITCH($L139,"Equal allocation",ROUND($M139/12,2),"Weighted Allocation",$M139*_xll.BC.TURNOVER(Connection,$F139,,,R$2,R$3,IF(ApplyDimOnActuals="Yes",_xlfn.HSTACK(DimArray,DimValuesArray),""))*$A139/IF($H139=0,12,$H139),"Manual Allocation",AD139))</f>
        <v/>
      </c>
      <c r="S139" s="14" t="str" cm="1">
        <f t="array" ref="S139">IF($F139="","",_xlfn.SWITCH($L139,"Equal allocation",ROUND($M139/12,2),"Weighted Allocation",$M139*_xll.BC.TURNOVER(Connection,$F139,,,S$2,S$3,IF(ApplyDimOnActuals="Yes",_xlfn.HSTACK(DimArray,DimValuesArray),""))*$A139/IF($H139=0,12,$H139),"Manual Allocation",AE139))</f>
        <v/>
      </c>
      <c r="T139" s="14" t="str" cm="1">
        <f t="array" ref="T139">IF($F139="","",_xlfn.SWITCH($L139,"Equal allocation",ROUND($M139/12,2),"Weighted Allocation",$M139*_xll.BC.TURNOVER(Connection,$F139,,,T$2,T$3,IF(ApplyDimOnActuals="Yes",_xlfn.HSTACK(DimArray,DimValuesArray),""))*$A139/IF($H139=0,12,$H139),"Manual Allocation",AF139))</f>
        <v/>
      </c>
      <c r="U139" s="14" t="str" cm="1">
        <f t="array" ref="U139">IF($F139="","",_xlfn.SWITCH($L139,"Equal allocation",ROUND($M139/12,2),"Weighted Allocation",$M139*_xll.BC.TURNOVER(Connection,$F139,,,U$2,U$3,IF(ApplyDimOnActuals="Yes",_xlfn.HSTACK(DimArray,DimValuesArray),""))*$A139/IF($H139=0,12,$H139),"Manual Allocation",AG139))</f>
        <v/>
      </c>
      <c r="V139" s="14" t="str" cm="1">
        <f t="array" ref="V139">IF($F139="","",_xlfn.SWITCH($L139,"Equal allocation",ROUND($M139/12,2),"Weighted Allocation",$M139*_xll.BC.TURNOVER(Connection,$F139,,,V$2,V$3,IF(ApplyDimOnActuals="Yes",_xlfn.HSTACK(DimArray,DimValuesArray),""))*$A139/IF($H139=0,12,$H139),"Manual Allocation",AH139))</f>
        <v/>
      </c>
      <c r="W139" s="14" t="str" cm="1">
        <f t="array" ref="W139">IF($F139="","",_xlfn.SWITCH($L139,"Equal allocation",ROUND($M139/12,2),"Weighted Allocation",$M139*_xll.BC.TURNOVER(Connection,$F139,,,W$2,W$3,IF(ApplyDimOnActuals="Yes",_xlfn.HSTACK(DimArray,DimValuesArray),""))*$A139/IF($H139=0,12,$H139),"Manual Allocation",AI139))</f>
        <v/>
      </c>
      <c r="X139" s="14" t="str" cm="1">
        <f t="array" ref="X139">IF($F139="","",_xlfn.SWITCH($L139,"Equal allocation",ROUND($M139/12,2),"Weighted Allocation",$M139*_xll.BC.TURNOVER(Connection,$F139,,,X$2,X$3,IF(ApplyDimOnActuals="Yes",_xlfn.HSTACK(DimArray,DimValuesArray),""))*$A139/IF($H139=0,12,$H139),"Manual Allocation",AJ139))</f>
        <v/>
      </c>
      <c r="Y139" s="14" t="str" cm="1">
        <f t="array" ref="Y139">IF($F139="","",_xlfn.SWITCH($L139,"Equal allocation",ROUND($M139/12,2),"Weighted Allocation",$M139*_xll.BC.TURNOVER(Connection,$F139,,,Y$2,Y$3,IF(ApplyDimOnActuals="Yes",_xlfn.HSTACK(DimArray,DimValuesArray),""))*$A139/IF($H139=0,12,$H139),"Manual Allocation",AK139))</f>
        <v/>
      </c>
      <c r="Z139" s="14" t="str" cm="1">
        <f t="array" ref="Z139">IF($F139="","",_xlfn.SWITCH($L139,"Equal allocation",ROUND($M139/12,2),"Weighted Allocation",$M139*_xll.BC.TURNOVER(Connection,$F139,,,Z$2,Z$3,IF(ApplyDimOnActuals="Yes",_xlfn.HSTACK(DimArray,DimValuesArray),""))*$A139/IF($H139=0,12,$H139),"Manual Allocation",AL139))</f>
        <v/>
      </c>
      <c r="AB139" s="2"/>
      <c r="AC139" s="2"/>
    </row>
    <row r="140" spans="8:29" x14ac:dyDescent="0.45">
      <c r="H140" s="14"/>
      <c r="J140" s="15" t="str" cm="1">
        <f t="array" ref="J140">IF($F140="","",_xll.BC.WRITEBACKBUDGET(Connection,$G$8,$G$9,$A$8:$A$11,$L$1,$F140,$O140:$Z140,$O$1:$Z$1,$K140,_xlfn.HSTACK(DimArray,DimValuesArray)))</f>
        <v/>
      </c>
      <c r="L140" s="15" t="str">
        <f t="shared" si="10"/>
        <v/>
      </c>
      <c r="M140" s="14" t="str">
        <f t="shared" si="11"/>
        <v/>
      </c>
      <c r="N140" s="14" t="str">
        <f t="shared" si="12"/>
        <v/>
      </c>
      <c r="O140" s="14" t="str" cm="1">
        <f t="array" ref="O140">IF($F140="","",_xlfn.SWITCH($L140,"Equal allocation",ROUND($M140/12,2),"Weighted Allocation",$M140*_xll.BC.TURNOVER(Connection,$F140,,,O$2,O$3,IF(ApplyDimOnActuals="Yes",_xlfn.HSTACK(DimArray,DimValuesArray),""))*$A140/IF($H140=0,12,$H140),"Manual Allocation",AA140))</f>
        <v/>
      </c>
      <c r="P140" s="14" t="str" cm="1">
        <f t="array" ref="P140">IF($F140="","",_xlfn.SWITCH($L140,"Equal allocation",ROUND($M140/12,2),"Weighted Allocation",$M140*_xll.BC.TURNOVER(Connection,$F140,,,P$2,P$3,IF(ApplyDimOnActuals="Yes",_xlfn.HSTACK(DimArray,DimValuesArray),""))*$A140/IF($H140=0,12,$H140),"Manual Allocation",AB140))</f>
        <v/>
      </c>
      <c r="Q140" s="14" t="str" cm="1">
        <f t="array" ref="Q140">IF($F140="","",_xlfn.SWITCH($L140,"Equal allocation",ROUND($M140/12,2),"Weighted Allocation",$M140*_xll.BC.TURNOVER(Connection,$F140,,,Q$2,Q$3,IF(ApplyDimOnActuals="Yes",_xlfn.HSTACK(DimArray,DimValuesArray),""))*$A140/IF($H140=0,12,$H140),"Manual Allocation",AC140))</f>
        <v/>
      </c>
      <c r="R140" s="14" t="str" cm="1">
        <f t="array" ref="R140">IF($F140="","",_xlfn.SWITCH($L140,"Equal allocation",ROUND($M140/12,2),"Weighted Allocation",$M140*_xll.BC.TURNOVER(Connection,$F140,,,R$2,R$3,IF(ApplyDimOnActuals="Yes",_xlfn.HSTACK(DimArray,DimValuesArray),""))*$A140/IF($H140=0,12,$H140),"Manual Allocation",AD140))</f>
        <v/>
      </c>
      <c r="S140" s="14" t="str" cm="1">
        <f t="array" ref="S140">IF($F140="","",_xlfn.SWITCH($L140,"Equal allocation",ROUND($M140/12,2),"Weighted Allocation",$M140*_xll.BC.TURNOVER(Connection,$F140,,,S$2,S$3,IF(ApplyDimOnActuals="Yes",_xlfn.HSTACK(DimArray,DimValuesArray),""))*$A140/IF($H140=0,12,$H140),"Manual Allocation",AE140))</f>
        <v/>
      </c>
      <c r="T140" s="14" t="str" cm="1">
        <f t="array" ref="T140">IF($F140="","",_xlfn.SWITCH($L140,"Equal allocation",ROUND($M140/12,2),"Weighted Allocation",$M140*_xll.BC.TURNOVER(Connection,$F140,,,T$2,T$3,IF(ApplyDimOnActuals="Yes",_xlfn.HSTACK(DimArray,DimValuesArray),""))*$A140/IF($H140=0,12,$H140),"Manual Allocation",AF140))</f>
        <v/>
      </c>
      <c r="U140" s="14" t="str" cm="1">
        <f t="array" ref="U140">IF($F140="","",_xlfn.SWITCH($L140,"Equal allocation",ROUND($M140/12,2),"Weighted Allocation",$M140*_xll.BC.TURNOVER(Connection,$F140,,,U$2,U$3,IF(ApplyDimOnActuals="Yes",_xlfn.HSTACK(DimArray,DimValuesArray),""))*$A140/IF($H140=0,12,$H140),"Manual Allocation",AG140))</f>
        <v/>
      </c>
      <c r="V140" s="14" t="str" cm="1">
        <f t="array" ref="V140">IF($F140="","",_xlfn.SWITCH($L140,"Equal allocation",ROUND($M140/12,2),"Weighted Allocation",$M140*_xll.BC.TURNOVER(Connection,$F140,,,V$2,V$3,IF(ApplyDimOnActuals="Yes",_xlfn.HSTACK(DimArray,DimValuesArray),""))*$A140/IF($H140=0,12,$H140),"Manual Allocation",AH140))</f>
        <v/>
      </c>
      <c r="W140" s="14" t="str" cm="1">
        <f t="array" ref="W140">IF($F140="","",_xlfn.SWITCH($L140,"Equal allocation",ROUND($M140/12,2),"Weighted Allocation",$M140*_xll.BC.TURNOVER(Connection,$F140,,,W$2,W$3,IF(ApplyDimOnActuals="Yes",_xlfn.HSTACK(DimArray,DimValuesArray),""))*$A140/IF($H140=0,12,$H140),"Manual Allocation",AI140))</f>
        <v/>
      </c>
      <c r="X140" s="14" t="str" cm="1">
        <f t="array" ref="X140">IF($F140="","",_xlfn.SWITCH($L140,"Equal allocation",ROUND($M140/12,2),"Weighted Allocation",$M140*_xll.BC.TURNOVER(Connection,$F140,,,X$2,X$3,IF(ApplyDimOnActuals="Yes",_xlfn.HSTACK(DimArray,DimValuesArray),""))*$A140/IF($H140=0,12,$H140),"Manual Allocation",AJ140))</f>
        <v/>
      </c>
      <c r="Y140" s="14" t="str" cm="1">
        <f t="array" ref="Y140">IF($F140="","",_xlfn.SWITCH($L140,"Equal allocation",ROUND($M140/12,2),"Weighted Allocation",$M140*_xll.BC.TURNOVER(Connection,$F140,,,Y$2,Y$3,IF(ApplyDimOnActuals="Yes",_xlfn.HSTACK(DimArray,DimValuesArray),""))*$A140/IF($H140=0,12,$H140),"Manual Allocation",AK140))</f>
        <v/>
      </c>
      <c r="Z140" s="14" t="str" cm="1">
        <f t="array" ref="Z140">IF($F140="","",_xlfn.SWITCH($L140,"Equal allocation",ROUND($M140/12,2),"Weighted Allocation",$M140*_xll.BC.TURNOVER(Connection,$F140,,,Z$2,Z$3,IF(ApplyDimOnActuals="Yes",_xlfn.HSTACK(DimArray,DimValuesArray),""))*$A140/IF($H140=0,12,$H140),"Manual Allocation",AL140))</f>
        <v/>
      </c>
      <c r="AB140" s="2"/>
      <c r="AC140" s="2"/>
    </row>
    <row r="141" spans="8:29" x14ac:dyDescent="0.45">
      <c r="J141" s="15" t="str" cm="1">
        <f t="array" ref="J141">IF($F141="","",_xll.BC.WRITEBACKBUDGET(Connection,$G$8,$G$9,$A$8:$A$11,$L$1,$F141,$O141:$Z141,$O$1:$Z$1,$K141,_xlfn.HSTACK(DimArray,DimValuesArray)))</f>
        <v/>
      </c>
      <c r="L141" s="15" t="str">
        <f t="shared" si="10"/>
        <v/>
      </c>
      <c r="M141" s="14" t="str">
        <f t="shared" si="11"/>
        <v/>
      </c>
      <c r="N141" s="14" t="str">
        <f t="shared" si="12"/>
        <v/>
      </c>
      <c r="O141" s="14" t="str" cm="1">
        <f t="array" ref="O141">IF($F141="","",_xlfn.SWITCH($L141,"Equal allocation",ROUND($M141/12,2),"Weighted Allocation",$M141*_xll.BC.TURNOVER(Connection,$F141,,,O$2,O$3,IF(ApplyDimOnActuals="Yes",_xlfn.HSTACK(DimArray,DimValuesArray),""))*$A141/IF($H141=0,12,$H141),"Manual Allocation",AA141))</f>
        <v/>
      </c>
      <c r="P141" s="14" t="str" cm="1">
        <f t="array" ref="P141">IF($F141="","",_xlfn.SWITCH($L141,"Equal allocation",ROUND($M141/12,2),"Weighted Allocation",$M141*_xll.BC.TURNOVER(Connection,$F141,,,P$2,P$3,IF(ApplyDimOnActuals="Yes",_xlfn.HSTACK(DimArray,DimValuesArray),""))*$A141/IF($H141=0,12,$H141),"Manual Allocation",AB141))</f>
        <v/>
      </c>
      <c r="Q141" s="14" t="str" cm="1">
        <f t="array" ref="Q141">IF($F141="","",_xlfn.SWITCH($L141,"Equal allocation",ROUND($M141/12,2),"Weighted Allocation",$M141*_xll.BC.TURNOVER(Connection,$F141,,,Q$2,Q$3,IF(ApplyDimOnActuals="Yes",_xlfn.HSTACK(DimArray,DimValuesArray),""))*$A141/IF($H141=0,12,$H141),"Manual Allocation",AC141))</f>
        <v/>
      </c>
      <c r="R141" s="14" t="str" cm="1">
        <f t="array" ref="R141">IF($F141="","",_xlfn.SWITCH($L141,"Equal allocation",ROUND($M141/12,2),"Weighted Allocation",$M141*_xll.BC.TURNOVER(Connection,$F141,,,R$2,R$3,IF(ApplyDimOnActuals="Yes",_xlfn.HSTACK(DimArray,DimValuesArray),""))*$A141/IF($H141=0,12,$H141),"Manual Allocation",AD141))</f>
        <v/>
      </c>
      <c r="S141" s="14" t="str" cm="1">
        <f t="array" ref="S141">IF($F141="","",_xlfn.SWITCH($L141,"Equal allocation",ROUND($M141/12,2),"Weighted Allocation",$M141*_xll.BC.TURNOVER(Connection,$F141,,,S$2,S$3,IF(ApplyDimOnActuals="Yes",_xlfn.HSTACK(DimArray,DimValuesArray),""))*$A141/IF($H141=0,12,$H141),"Manual Allocation",AE141))</f>
        <v/>
      </c>
      <c r="T141" s="14" t="str" cm="1">
        <f t="array" ref="T141">IF($F141="","",_xlfn.SWITCH($L141,"Equal allocation",ROUND($M141/12,2),"Weighted Allocation",$M141*_xll.BC.TURNOVER(Connection,$F141,,,T$2,T$3,IF(ApplyDimOnActuals="Yes",_xlfn.HSTACK(DimArray,DimValuesArray),""))*$A141/IF($H141=0,12,$H141),"Manual Allocation",AF141))</f>
        <v/>
      </c>
      <c r="U141" s="14" t="str" cm="1">
        <f t="array" ref="U141">IF($F141="","",_xlfn.SWITCH($L141,"Equal allocation",ROUND($M141/12,2),"Weighted Allocation",$M141*_xll.BC.TURNOVER(Connection,$F141,,,U$2,U$3,IF(ApplyDimOnActuals="Yes",_xlfn.HSTACK(DimArray,DimValuesArray),""))*$A141/IF($H141=0,12,$H141),"Manual Allocation",AG141))</f>
        <v/>
      </c>
      <c r="V141" s="14" t="str" cm="1">
        <f t="array" ref="V141">IF($F141="","",_xlfn.SWITCH($L141,"Equal allocation",ROUND($M141/12,2),"Weighted Allocation",$M141*_xll.BC.TURNOVER(Connection,$F141,,,V$2,V$3,IF(ApplyDimOnActuals="Yes",_xlfn.HSTACK(DimArray,DimValuesArray),""))*$A141/IF($H141=0,12,$H141),"Manual Allocation",AH141))</f>
        <v/>
      </c>
      <c r="W141" s="14" t="str" cm="1">
        <f t="array" ref="W141">IF($F141="","",_xlfn.SWITCH($L141,"Equal allocation",ROUND($M141/12,2),"Weighted Allocation",$M141*_xll.BC.TURNOVER(Connection,$F141,,,W$2,W$3,IF(ApplyDimOnActuals="Yes",_xlfn.HSTACK(DimArray,DimValuesArray),""))*$A141/IF($H141=0,12,$H141),"Manual Allocation",AI141))</f>
        <v/>
      </c>
      <c r="X141" s="14" t="str" cm="1">
        <f t="array" ref="X141">IF($F141="","",_xlfn.SWITCH($L141,"Equal allocation",ROUND($M141/12,2),"Weighted Allocation",$M141*_xll.BC.TURNOVER(Connection,$F141,,,X$2,X$3,IF(ApplyDimOnActuals="Yes",_xlfn.HSTACK(DimArray,DimValuesArray),""))*$A141/IF($H141=0,12,$H141),"Manual Allocation",AJ141))</f>
        <v/>
      </c>
      <c r="Y141" s="14" t="str" cm="1">
        <f t="array" ref="Y141">IF($F141="","",_xlfn.SWITCH($L141,"Equal allocation",ROUND($M141/12,2),"Weighted Allocation",$M141*_xll.BC.TURNOVER(Connection,$F141,,,Y$2,Y$3,IF(ApplyDimOnActuals="Yes",_xlfn.HSTACK(DimArray,DimValuesArray),""))*$A141/IF($H141=0,12,$H141),"Manual Allocation",AK141))</f>
        <v/>
      </c>
      <c r="Z141" s="14" t="str" cm="1">
        <f t="array" ref="Z141">IF($F141="","",_xlfn.SWITCH($L141,"Equal allocation",ROUND($M141/12,2),"Weighted Allocation",$M141*_xll.BC.TURNOVER(Connection,$F141,,,Z$2,Z$3,IF(ApplyDimOnActuals="Yes",_xlfn.HSTACK(DimArray,DimValuesArray),""))*$A141/IF($H141=0,12,$H141),"Manual Allocation",AL141))</f>
        <v/>
      </c>
    </row>
    <row r="142" spans="8:29" x14ac:dyDescent="0.45">
      <c r="J142" s="15" t="str" cm="1">
        <f t="array" ref="J142">IF($F142="","",_xll.BC.WRITEBACKBUDGET(Connection,$G$8,$G$9,$A$8:$A$11,$L$1,$F142,$O142:$Z142,$O$1:$Z$1,$K142,_xlfn.HSTACK(DimArray,DimValuesArray)))</f>
        <v/>
      </c>
      <c r="L142" s="15" t="str">
        <f t="shared" si="10"/>
        <v/>
      </c>
      <c r="M142" s="14" t="str">
        <f t="shared" si="11"/>
        <v/>
      </c>
      <c r="N142" s="14" t="str">
        <f t="shared" si="12"/>
        <v/>
      </c>
      <c r="O142" s="14" t="str" cm="1">
        <f t="array" ref="O142">IF($F142="","",_xlfn.SWITCH($L142,"Equal allocation",ROUND($M142/12,2),"Weighted Allocation",$M142*_xll.BC.TURNOVER(Connection,$F142,,,O$2,O$3,IF(ApplyDimOnActuals="Yes",_xlfn.HSTACK(DimArray,DimValuesArray),""))*$A142/IF($H142=0,12,$H142),"Manual Allocation",AA142))</f>
        <v/>
      </c>
      <c r="P142" s="14" t="str" cm="1">
        <f t="array" ref="P142">IF($F142="","",_xlfn.SWITCH($L142,"Equal allocation",ROUND($M142/12,2),"Weighted Allocation",$M142*_xll.BC.TURNOVER(Connection,$F142,,,P$2,P$3,IF(ApplyDimOnActuals="Yes",_xlfn.HSTACK(DimArray,DimValuesArray),""))*$A142/IF($H142=0,12,$H142),"Manual Allocation",AB142))</f>
        <v/>
      </c>
      <c r="Q142" s="14" t="str" cm="1">
        <f t="array" ref="Q142">IF($F142="","",_xlfn.SWITCH($L142,"Equal allocation",ROUND($M142/12,2),"Weighted Allocation",$M142*_xll.BC.TURNOVER(Connection,$F142,,,Q$2,Q$3,IF(ApplyDimOnActuals="Yes",_xlfn.HSTACK(DimArray,DimValuesArray),""))*$A142/IF($H142=0,12,$H142),"Manual Allocation",AC142))</f>
        <v/>
      </c>
      <c r="R142" s="14" t="str" cm="1">
        <f t="array" ref="R142">IF($F142="","",_xlfn.SWITCH($L142,"Equal allocation",ROUND($M142/12,2),"Weighted Allocation",$M142*_xll.BC.TURNOVER(Connection,$F142,,,R$2,R$3,IF(ApplyDimOnActuals="Yes",_xlfn.HSTACK(DimArray,DimValuesArray),""))*$A142/IF($H142=0,12,$H142),"Manual Allocation",AD142))</f>
        <v/>
      </c>
      <c r="S142" s="14" t="str" cm="1">
        <f t="array" ref="S142">IF($F142="","",_xlfn.SWITCH($L142,"Equal allocation",ROUND($M142/12,2),"Weighted Allocation",$M142*_xll.BC.TURNOVER(Connection,$F142,,,S$2,S$3,IF(ApplyDimOnActuals="Yes",_xlfn.HSTACK(DimArray,DimValuesArray),""))*$A142/IF($H142=0,12,$H142),"Manual Allocation",AE142))</f>
        <v/>
      </c>
      <c r="T142" s="14" t="str" cm="1">
        <f t="array" ref="T142">IF($F142="","",_xlfn.SWITCH($L142,"Equal allocation",ROUND($M142/12,2),"Weighted Allocation",$M142*_xll.BC.TURNOVER(Connection,$F142,,,T$2,T$3,IF(ApplyDimOnActuals="Yes",_xlfn.HSTACK(DimArray,DimValuesArray),""))*$A142/IF($H142=0,12,$H142),"Manual Allocation",AF142))</f>
        <v/>
      </c>
      <c r="U142" s="14" t="str" cm="1">
        <f t="array" ref="U142">IF($F142="","",_xlfn.SWITCH($L142,"Equal allocation",ROUND($M142/12,2),"Weighted Allocation",$M142*_xll.BC.TURNOVER(Connection,$F142,,,U$2,U$3,IF(ApplyDimOnActuals="Yes",_xlfn.HSTACK(DimArray,DimValuesArray),""))*$A142/IF($H142=0,12,$H142),"Manual Allocation",AG142))</f>
        <v/>
      </c>
      <c r="V142" s="14" t="str" cm="1">
        <f t="array" ref="V142">IF($F142="","",_xlfn.SWITCH($L142,"Equal allocation",ROUND($M142/12,2),"Weighted Allocation",$M142*_xll.BC.TURNOVER(Connection,$F142,,,V$2,V$3,IF(ApplyDimOnActuals="Yes",_xlfn.HSTACK(DimArray,DimValuesArray),""))*$A142/IF($H142=0,12,$H142),"Manual Allocation",AH142))</f>
        <v/>
      </c>
      <c r="W142" s="14" t="str" cm="1">
        <f t="array" ref="W142">IF($F142="","",_xlfn.SWITCH($L142,"Equal allocation",ROUND($M142/12,2),"Weighted Allocation",$M142*_xll.BC.TURNOVER(Connection,$F142,,,W$2,W$3,IF(ApplyDimOnActuals="Yes",_xlfn.HSTACK(DimArray,DimValuesArray),""))*$A142/IF($H142=0,12,$H142),"Manual Allocation",AI142))</f>
        <v/>
      </c>
      <c r="X142" s="14" t="str" cm="1">
        <f t="array" ref="X142">IF($F142="","",_xlfn.SWITCH($L142,"Equal allocation",ROUND($M142/12,2),"Weighted Allocation",$M142*_xll.BC.TURNOVER(Connection,$F142,,,X$2,X$3,IF(ApplyDimOnActuals="Yes",_xlfn.HSTACK(DimArray,DimValuesArray),""))*$A142/IF($H142=0,12,$H142),"Manual Allocation",AJ142))</f>
        <v/>
      </c>
      <c r="Y142" s="14" t="str" cm="1">
        <f t="array" ref="Y142">IF($F142="","",_xlfn.SWITCH($L142,"Equal allocation",ROUND($M142/12,2),"Weighted Allocation",$M142*_xll.BC.TURNOVER(Connection,$F142,,,Y$2,Y$3,IF(ApplyDimOnActuals="Yes",_xlfn.HSTACK(DimArray,DimValuesArray),""))*$A142/IF($H142=0,12,$H142),"Manual Allocation",AK142))</f>
        <v/>
      </c>
      <c r="Z142" s="14" t="str" cm="1">
        <f t="array" ref="Z142">IF($F142="","",_xlfn.SWITCH($L142,"Equal allocation",ROUND($M142/12,2),"Weighted Allocation",$M142*_xll.BC.TURNOVER(Connection,$F142,,,Z$2,Z$3,IF(ApplyDimOnActuals="Yes",_xlfn.HSTACK(DimArray,DimValuesArray),""))*$A142/IF($H142=0,12,$H142),"Manual Allocation",AL142))</f>
        <v/>
      </c>
    </row>
    <row r="143" spans="8:29" x14ac:dyDescent="0.45">
      <c r="J143" s="15" t="str" cm="1">
        <f t="array" ref="J143">IF($F143="","",_xll.BC.WRITEBACKBUDGET(Connection,$G$8,$G$9,$A$8:$A$11,$L$1,$F143,$O143:$Z143,$O$1:$Z$1,$K143,_xlfn.HSTACK(DimArray,DimValuesArray)))</f>
        <v/>
      </c>
      <c r="L143" s="15" t="str">
        <f t="shared" si="10"/>
        <v/>
      </c>
      <c r="M143" s="14" t="str">
        <f t="shared" si="11"/>
        <v/>
      </c>
      <c r="N143" s="14" t="str">
        <f t="shared" si="12"/>
        <v/>
      </c>
      <c r="O143" s="14" t="str" cm="1">
        <f t="array" ref="O143">IF($F143="","",_xlfn.SWITCH($L143,"Equal allocation",ROUND($M143/12,2),"Weighted Allocation",$M143*_xll.BC.TURNOVER(Connection,$F143,,,O$2,O$3,IF(ApplyDimOnActuals="Yes",_xlfn.HSTACK(DimArray,DimValuesArray),""))*$A143/IF($H143=0,12,$H143),"Manual Allocation",AA143))</f>
        <v/>
      </c>
      <c r="P143" s="14" t="str" cm="1">
        <f t="array" ref="P143">IF($F143="","",_xlfn.SWITCH($L143,"Equal allocation",ROUND($M143/12,2),"Weighted Allocation",$M143*_xll.BC.TURNOVER(Connection,$F143,,,P$2,P$3,IF(ApplyDimOnActuals="Yes",_xlfn.HSTACK(DimArray,DimValuesArray),""))*$A143/IF($H143=0,12,$H143),"Manual Allocation",AB143))</f>
        <v/>
      </c>
      <c r="Q143" s="14" t="str" cm="1">
        <f t="array" ref="Q143">IF($F143="","",_xlfn.SWITCH($L143,"Equal allocation",ROUND($M143/12,2),"Weighted Allocation",$M143*_xll.BC.TURNOVER(Connection,$F143,,,Q$2,Q$3,IF(ApplyDimOnActuals="Yes",_xlfn.HSTACK(DimArray,DimValuesArray),""))*$A143/IF($H143=0,12,$H143),"Manual Allocation",AC143))</f>
        <v/>
      </c>
      <c r="R143" s="14" t="str" cm="1">
        <f t="array" ref="R143">IF($F143="","",_xlfn.SWITCH($L143,"Equal allocation",ROUND($M143/12,2),"Weighted Allocation",$M143*_xll.BC.TURNOVER(Connection,$F143,,,R$2,R$3,IF(ApplyDimOnActuals="Yes",_xlfn.HSTACK(DimArray,DimValuesArray),""))*$A143/IF($H143=0,12,$H143),"Manual Allocation",AD143))</f>
        <v/>
      </c>
      <c r="S143" s="14" t="str" cm="1">
        <f t="array" ref="S143">IF($F143="","",_xlfn.SWITCH($L143,"Equal allocation",ROUND($M143/12,2),"Weighted Allocation",$M143*_xll.BC.TURNOVER(Connection,$F143,,,S$2,S$3,IF(ApplyDimOnActuals="Yes",_xlfn.HSTACK(DimArray,DimValuesArray),""))*$A143/IF($H143=0,12,$H143),"Manual Allocation",AE143))</f>
        <v/>
      </c>
      <c r="T143" s="14" t="str" cm="1">
        <f t="array" ref="T143">IF($F143="","",_xlfn.SWITCH($L143,"Equal allocation",ROUND($M143/12,2),"Weighted Allocation",$M143*_xll.BC.TURNOVER(Connection,$F143,,,T$2,T$3,IF(ApplyDimOnActuals="Yes",_xlfn.HSTACK(DimArray,DimValuesArray),""))*$A143/IF($H143=0,12,$H143),"Manual Allocation",AF143))</f>
        <v/>
      </c>
      <c r="U143" s="14" t="str" cm="1">
        <f t="array" ref="U143">IF($F143="","",_xlfn.SWITCH($L143,"Equal allocation",ROUND($M143/12,2),"Weighted Allocation",$M143*_xll.BC.TURNOVER(Connection,$F143,,,U$2,U$3,IF(ApplyDimOnActuals="Yes",_xlfn.HSTACK(DimArray,DimValuesArray),""))*$A143/IF($H143=0,12,$H143),"Manual Allocation",AG143))</f>
        <v/>
      </c>
      <c r="V143" s="14" t="str" cm="1">
        <f t="array" ref="V143">IF($F143="","",_xlfn.SWITCH($L143,"Equal allocation",ROUND($M143/12,2),"Weighted Allocation",$M143*_xll.BC.TURNOVER(Connection,$F143,,,V$2,V$3,IF(ApplyDimOnActuals="Yes",_xlfn.HSTACK(DimArray,DimValuesArray),""))*$A143/IF($H143=0,12,$H143),"Manual Allocation",AH143))</f>
        <v/>
      </c>
      <c r="W143" s="14" t="str" cm="1">
        <f t="array" ref="W143">IF($F143="","",_xlfn.SWITCH($L143,"Equal allocation",ROUND($M143/12,2),"Weighted Allocation",$M143*_xll.BC.TURNOVER(Connection,$F143,,,W$2,W$3,IF(ApplyDimOnActuals="Yes",_xlfn.HSTACK(DimArray,DimValuesArray),""))*$A143/IF($H143=0,12,$H143),"Manual Allocation",AI143))</f>
        <v/>
      </c>
      <c r="X143" s="14" t="str" cm="1">
        <f t="array" ref="X143">IF($F143="","",_xlfn.SWITCH($L143,"Equal allocation",ROUND($M143/12,2),"Weighted Allocation",$M143*_xll.BC.TURNOVER(Connection,$F143,,,X$2,X$3,IF(ApplyDimOnActuals="Yes",_xlfn.HSTACK(DimArray,DimValuesArray),""))*$A143/IF($H143=0,12,$H143),"Manual Allocation",AJ143))</f>
        <v/>
      </c>
      <c r="Y143" s="14" t="str" cm="1">
        <f t="array" ref="Y143">IF($F143="","",_xlfn.SWITCH($L143,"Equal allocation",ROUND($M143/12,2),"Weighted Allocation",$M143*_xll.BC.TURNOVER(Connection,$F143,,,Y$2,Y$3,IF(ApplyDimOnActuals="Yes",_xlfn.HSTACK(DimArray,DimValuesArray),""))*$A143/IF($H143=0,12,$H143),"Manual Allocation",AK143))</f>
        <v/>
      </c>
      <c r="Z143" s="14" t="str" cm="1">
        <f t="array" ref="Z143">IF($F143="","",_xlfn.SWITCH($L143,"Equal allocation",ROUND($M143/12,2),"Weighted Allocation",$M143*_xll.BC.TURNOVER(Connection,$F143,,,Z$2,Z$3,IF(ApplyDimOnActuals="Yes",_xlfn.HSTACK(DimArray,DimValuesArray),""))*$A143/IF($H143=0,12,$H143),"Manual Allocation",AL143))</f>
        <v/>
      </c>
    </row>
    <row r="144" spans="8:29" x14ac:dyDescent="0.45">
      <c r="J144" s="15" t="str" cm="1">
        <f t="array" ref="J144">IF($F144="","",_xll.BC.WRITEBACKBUDGET(Connection,$G$8,$G$9,$A$8:$A$11,$L$1,$F144,$O144:$Z144,$O$1:$Z$1,$K144,_xlfn.HSTACK(DimArray,DimValuesArray)))</f>
        <v/>
      </c>
      <c r="L144" s="15" t="str">
        <f t="shared" si="10"/>
        <v/>
      </c>
      <c r="M144" s="14" t="str">
        <f t="shared" si="11"/>
        <v/>
      </c>
      <c r="N144" s="14" t="str">
        <f t="shared" si="12"/>
        <v/>
      </c>
      <c r="O144" s="14" t="str" cm="1">
        <f t="array" ref="O144">IF($F144="","",_xlfn.SWITCH($L144,"Equal allocation",ROUND($M144/12,2),"Weighted Allocation",$M144*_xll.BC.TURNOVER(Connection,$F144,,,O$2,O$3,IF(ApplyDimOnActuals="Yes",_xlfn.HSTACK(DimArray,DimValuesArray),""))*$A144/IF($H144=0,12,$H144),"Manual Allocation",AA144))</f>
        <v/>
      </c>
      <c r="P144" s="14" t="str" cm="1">
        <f t="array" ref="P144">IF($F144="","",_xlfn.SWITCH($L144,"Equal allocation",ROUND($M144/12,2),"Weighted Allocation",$M144*_xll.BC.TURNOVER(Connection,$F144,,,P$2,P$3,IF(ApplyDimOnActuals="Yes",_xlfn.HSTACK(DimArray,DimValuesArray),""))*$A144/IF($H144=0,12,$H144),"Manual Allocation",AB144))</f>
        <v/>
      </c>
      <c r="Q144" s="14" t="str" cm="1">
        <f t="array" ref="Q144">IF($F144="","",_xlfn.SWITCH($L144,"Equal allocation",ROUND($M144/12,2),"Weighted Allocation",$M144*_xll.BC.TURNOVER(Connection,$F144,,,Q$2,Q$3,IF(ApplyDimOnActuals="Yes",_xlfn.HSTACK(DimArray,DimValuesArray),""))*$A144/IF($H144=0,12,$H144),"Manual Allocation",AC144))</f>
        <v/>
      </c>
      <c r="R144" s="14" t="str" cm="1">
        <f t="array" ref="R144">IF($F144="","",_xlfn.SWITCH($L144,"Equal allocation",ROUND($M144/12,2),"Weighted Allocation",$M144*_xll.BC.TURNOVER(Connection,$F144,,,R$2,R$3,IF(ApplyDimOnActuals="Yes",_xlfn.HSTACK(DimArray,DimValuesArray),""))*$A144/IF($H144=0,12,$H144),"Manual Allocation",AD144))</f>
        <v/>
      </c>
      <c r="S144" s="14" t="str" cm="1">
        <f t="array" ref="S144">IF($F144="","",_xlfn.SWITCH($L144,"Equal allocation",ROUND($M144/12,2),"Weighted Allocation",$M144*_xll.BC.TURNOVER(Connection,$F144,,,S$2,S$3,IF(ApplyDimOnActuals="Yes",_xlfn.HSTACK(DimArray,DimValuesArray),""))*$A144/IF($H144=0,12,$H144),"Manual Allocation",AE144))</f>
        <v/>
      </c>
      <c r="T144" s="14" t="str" cm="1">
        <f t="array" ref="T144">IF($F144="","",_xlfn.SWITCH($L144,"Equal allocation",ROUND($M144/12,2),"Weighted Allocation",$M144*_xll.BC.TURNOVER(Connection,$F144,,,T$2,T$3,IF(ApplyDimOnActuals="Yes",_xlfn.HSTACK(DimArray,DimValuesArray),""))*$A144/IF($H144=0,12,$H144),"Manual Allocation",AF144))</f>
        <v/>
      </c>
      <c r="U144" s="14" t="str" cm="1">
        <f t="array" ref="U144">IF($F144="","",_xlfn.SWITCH($L144,"Equal allocation",ROUND($M144/12,2),"Weighted Allocation",$M144*_xll.BC.TURNOVER(Connection,$F144,,,U$2,U$3,IF(ApplyDimOnActuals="Yes",_xlfn.HSTACK(DimArray,DimValuesArray),""))*$A144/IF($H144=0,12,$H144),"Manual Allocation",AG144))</f>
        <v/>
      </c>
      <c r="V144" s="14" t="str" cm="1">
        <f t="array" ref="V144">IF($F144="","",_xlfn.SWITCH($L144,"Equal allocation",ROUND($M144/12,2),"Weighted Allocation",$M144*_xll.BC.TURNOVER(Connection,$F144,,,V$2,V$3,IF(ApplyDimOnActuals="Yes",_xlfn.HSTACK(DimArray,DimValuesArray),""))*$A144/IF($H144=0,12,$H144),"Manual Allocation",AH144))</f>
        <v/>
      </c>
      <c r="W144" s="14" t="str" cm="1">
        <f t="array" ref="W144">IF($F144="","",_xlfn.SWITCH($L144,"Equal allocation",ROUND($M144/12,2),"Weighted Allocation",$M144*_xll.BC.TURNOVER(Connection,$F144,,,W$2,W$3,IF(ApplyDimOnActuals="Yes",_xlfn.HSTACK(DimArray,DimValuesArray),""))*$A144/IF($H144=0,12,$H144),"Manual Allocation",AI144))</f>
        <v/>
      </c>
      <c r="X144" s="14" t="str" cm="1">
        <f t="array" ref="X144">IF($F144="","",_xlfn.SWITCH($L144,"Equal allocation",ROUND($M144/12,2),"Weighted Allocation",$M144*_xll.BC.TURNOVER(Connection,$F144,,,X$2,X$3,IF(ApplyDimOnActuals="Yes",_xlfn.HSTACK(DimArray,DimValuesArray),""))*$A144/IF($H144=0,12,$H144),"Manual Allocation",AJ144))</f>
        <v/>
      </c>
      <c r="Y144" s="14" t="str" cm="1">
        <f t="array" ref="Y144">IF($F144="","",_xlfn.SWITCH($L144,"Equal allocation",ROUND($M144/12,2),"Weighted Allocation",$M144*_xll.BC.TURNOVER(Connection,$F144,,,Y$2,Y$3,IF(ApplyDimOnActuals="Yes",_xlfn.HSTACK(DimArray,DimValuesArray),""))*$A144/IF($H144=0,12,$H144),"Manual Allocation",AK144))</f>
        <v/>
      </c>
      <c r="Z144" s="14" t="str" cm="1">
        <f t="array" ref="Z144">IF($F144="","",_xlfn.SWITCH($L144,"Equal allocation",ROUND($M144/12,2),"Weighted Allocation",$M144*_xll.BC.TURNOVER(Connection,$F144,,,Z$2,Z$3,IF(ApplyDimOnActuals="Yes",_xlfn.HSTACK(DimArray,DimValuesArray),""))*$A144/IF($H144=0,12,$H144),"Manual Allocation",AL144))</f>
        <v/>
      </c>
    </row>
    <row r="145" spans="10:26" x14ac:dyDescent="0.45">
      <c r="J145" s="15" t="str" cm="1">
        <f t="array" ref="J145">IF($F145="","",_xll.BC.WRITEBACKBUDGET(Connection,$G$8,$G$9,$A$8:$A$11,$L$1,$F145,$O145:$Z145,$O$1:$Z$1,$K145,_xlfn.HSTACK(DimArray,DimValuesArray)))</f>
        <v/>
      </c>
      <c r="L145" s="15" t="str">
        <f t="shared" si="10"/>
        <v/>
      </c>
      <c r="M145" s="14" t="str">
        <f t="shared" si="11"/>
        <v/>
      </c>
      <c r="N145" s="14" t="str">
        <f t="shared" si="12"/>
        <v/>
      </c>
      <c r="O145" s="14" t="str" cm="1">
        <f t="array" ref="O145">IF($F145="","",_xlfn.SWITCH($L145,"Equal allocation",ROUND($M145/12,2),"Weighted Allocation",$M145*_xll.BC.TURNOVER(Connection,$F145,,,O$2,O$3,IF(ApplyDimOnActuals="Yes",_xlfn.HSTACK(DimArray,DimValuesArray),""))*$A145/IF($H145=0,12,$H145),"Manual Allocation",AA145))</f>
        <v/>
      </c>
      <c r="P145" s="14" t="str" cm="1">
        <f t="array" ref="P145">IF($F145="","",_xlfn.SWITCH($L145,"Equal allocation",ROUND($M145/12,2),"Weighted Allocation",$M145*_xll.BC.TURNOVER(Connection,$F145,,,P$2,P$3,IF(ApplyDimOnActuals="Yes",_xlfn.HSTACK(DimArray,DimValuesArray),""))*$A145/IF($H145=0,12,$H145),"Manual Allocation",AB145))</f>
        <v/>
      </c>
      <c r="Q145" s="14" t="str" cm="1">
        <f t="array" ref="Q145">IF($F145="","",_xlfn.SWITCH($L145,"Equal allocation",ROUND($M145/12,2),"Weighted Allocation",$M145*_xll.BC.TURNOVER(Connection,$F145,,,Q$2,Q$3,IF(ApplyDimOnActuals="Yes",_xlfn.HSTACK(DimArray,DimValuesArray),""))*$A145/IF($H145=0,12,$H145),"Manual Allocation",AC145))</f>
        <v/>
      </c>
      <c r="R145" s="14" t="str" cm="1">
        <f t="array" ref="R145">IF($F145="","",_xlfn.SWITCH($L145,"Equal allocation",ROUND($M145/12,2),"Weighted Allocation",$M145*_xll.BC.TURNOVER(Connection,$F145,,,R$2,R$3,IF(ApplyDimOnActuals="Yes",_xlfn.HSTACK(DimArray,DimValuesArray),""))*$A145/IF($H145=0,12,$H145),"Manual Allocation",AD145))</f>
        <v/>
      </c>
      <c r="S145" s="14" t="str" cm="1">
        <f t="array" ref="S145">IF($F145="","",_xlfn.SWITCH($L145,"Equal allocation",ROUND($M145/12,2),"Weighted Allocation",$M145*_xll.BC.TURNOVER(Connection,$F145,,,S$2,S$3,IF(ApplyDimOnActuals="Yes",_xlfn.HSTACK(DimArray,DimValuesArray),""))*$A145/IF($H145=0,12,$H145),"Manual Allocation",AE145))</f>
        <v/>
      </c>
      <c r="T145" s="14" t="str" cm="1">
        <f t="array" ref="T145">IF($F145="","",_xlfn.SWITCH($L145,"Equal allocation",ROUND($M145/12,2),"Weighted Allocation",$M145*_xll.BC.TURNOVER(Connection,$F145,,,T$2,T$3,IF(ApplyDimOnActuals="Yes",_xlfn.HSTACK(DimArray,DimValuesArray),""))*$A145/IF($H145=0,12,$H145),"Manual Allocation",AF145))</f>
        <v/>
      </c>
      <c r="U145" s="14" t="str" cm="1">
        <f t="array" ref="U145">IF($F145="","",_xlfn.SWITCH($L145,"Equal allocation",ROUND($M145/12,2),"Weighted Allocation",$M145*_xll.BC.TURNOVER(Connection,$F145,,,U$2,U$3,IF(ApplyDimOnActuals="Yes",_xlfn.HSTACK(DimArray,DimValuesArray),""))*$A145/IF($H145=0,12,$H145),"Manual Allocation",AG145))</f>
        <v/>
      </c>
      <c r="V145" s="14" t="str" cm="1">
        <f t="array" ref="V145">IF($F145="","",_xlfn.SWITCH($L145,"Equal allocation",ROUND($M145/12,2),"Weighted Allocation",$M145*_xll.BC.TURNOVER(Connection,$F145,,,V$2,V$3,IF(ApplyDimOnActuals="Yes",_xlfn.HSTACK(DimArray,DimValuesArray),""))*$A145/IF($H145=0,12,$H145),"Manual Allocation",AH145))</f>
        <v/>
      </c>
      <c r="W145" s="14" t="str" cm="1">
        <f t="array" ref="W145">IF($F145="","",_xlfn.SWITCH($L145,"Equal allocation",ROUND($M145/12,2),"Weighted Allocation",$M145*_xll.BC.TURNOVER(Connection,$F145,,,W$2,W$3,IF(ApplyDimOnActuals="Yes",_xlfn.HSTACK(DimArray,DimValuesArray),""))*$A145/IF($H145=0,12,$H145),"Manual Allocation",AI145))</f>
        <v/>
      </c>
      <c r="X145" s="14" t="str" cm="1">
        <f t="array" ref="X145">IF($F145="","",_xlfn.SWITCH($L145,"Equal allocation",ROUND($M145/12,2),"Weighted Allocation",$M145*_xll.BC.TURNOVER(Connection,$F145,,,X$2,X$3,IF(ApplyDimOnActuals="Yes",_xlfn.HSTACK(DimArray,DimValuesArray),""))*$A145/IF($H145=0,12,$H145),"Manual Allocation",AJ145))</f>
        <v/>
      </c>
      <c r="Y145" s="14" t="str" cm="1">
        <f t="array" ref="Y145">IF($F145="","",_xlfn.SWITCH($L145,"Equal allocation",ROUND($M145/12,2),"Weighted Allocation",$M145*_xll.BC.TURNOVER(Connection,$F145,,,Y$2,Y$3,IF(ApplyDimOnActuals="Yes",_xlfn.HSTACK(DimArray,DimValuesArray),""))*$A145/IF($H145=0,12,$H145),"Manual Allocation",AK145))</f>
        <v/>
      </c>
      <c r="Z145" s="14" t="str" cm="1">
        <f t="array" ref="Z145">IF($F145="","",_xlfn.SWITCH($L145,"Equal allocation",ROUND($M145/12,2),"Weighted Allocation",$M145*_xll.BC.TURNOVER(Connection,$F145,,,Z$2,Z$3,IF(ApplyDimOnActuals="Yes",_xlfn.HSTACK(DimArray,DimValuesArray),""))*$A145/IF($H145=0,12,$H145),"Manual Allocation",AL145))</f>
        <v/>
      </c>
    </row>
    <row r="146" spans="10:26" x14ac:dyDescent="0.45">
      <c r="J146" s="15" t="str" cm="1">
        <f t="array" ref="J146">IF($F146="","",_xll.BC.WRITEBACKBUDGET(Connection,$G$8,$G$9,$A$8:$A$11,$L$1,$F146,$O146:$Z146,$O$1:$Z$1,$K146,_xlfn.HSTACK(DimArray,DimValuesArray)))</f>
        <v/>
      </c>
      <c r="L146" s="15" t="str">
        <f t="shared" si="10"/>
        <v/>
      </c>
      <c r="M146" s="14" t="str">
        <f t="shared" si="11"/>
        <v/>
      </c>
      <c r="N146" s="14" t="str">
        <f t="shared" si="12"/>
        <v/>
      </c>
      <c r="O146" s="14" t="str" cm="1">
        <f t="array" ref="O146">IF($F146="","",_xlfn.SWITCH($L146,"Equal allocation",ROUND($M146/12,2),"Weighted Allocation",$M146*_xll.BC.TURNOVER(Connection,$F146,,,O$2,O$3,IF(ApplyDimOnActuals="Yes",_xlfn.HSTACK(DimArray,DimValuesArray),""))*$A146/IF($H146=0,12,$H146),"Manual Allocation",AA146))</f>
        <v/>
      </c>
      <c r="P146" s="14" t="str" cm="1">
        <f t="array" ref="P146">IF($F146="","",_xlfn.SWITCH($L146,"Equal allocation",ROUND($M146/12,2),"Weighted Allocation",$M146*_xll.BC.TURNOVER(Connection,$F146,,,P$2,P$3,IF(ApplyDimOnActuals="Yes",_xlfn.HSTACK(DimArray,DimValuesArray),""))*$A146/IF($H146=0,12,$H146),"Manual Allocation",AB146))</f>
        <v/>
      </c>
      <c r="Q146" s="14" t="str" cm="1">
        <f t="array" ref="Q146">IF($F146="","",_xlfn.SWITCH($L146,"Equal allocation",ROUND($M146/12,2),"Weighted Allocation",$M146*_xll.BC.TURNOVER(Connection,$F146,,,Q$2,Q$3,IF(ApplyDimOnActuals="Yes",_xlfn.HSTACK(DimArray,DimValuesArray),""))*$A146/IF($H146=0,12,$H146),"Manual Allocation",AC146))</f>
        <v/>
      </c>
      <c r="R146" s="14" t="str" cm="1">
        <f t="array" ref="R146">IF($F146="","",_xlfn.SWITCH($L146,"Equal allocation",ROUND($M146/12,2),"Weighted Allocation",$M146*_xll.BC.TURNOVER(Connection,$F146,,,R$2,R$3,IF(ApplyDimOnActuals="Yes",_xlfn.HSTACK(DimArray,DimValuesArray),""))*$A146/IF($H146=0,12,$H146),"Manual Allocation",AD146))</f>
        <v/>
      </c>
      <c r="S146" s="14" t="str" cm="1">
        <f t="array" ref="S146">IF($F146="","",_xlfn.SWITCH($L146,"Equal allocation",ROUND($M146/12,2),"Weighted Allocation",$M146*_xll.BC.TURNOVER(Connection,$F146,,,S$2,S$3,IF(ApplyDimOnActuals="Yes",_xlfn.HSTACK(DimArray,DimValuesArray),""))*$A146/IF($H146=0,12,$H146),"Manual Allocation",AE146))</f>
        <v/>
      </c>
      <c r="T146" s="14" t="str" cm="1">
        <f t="array" ref="T146">IF($F146="","",_xlfn.SWITCH($L146,"Equal allocation",ROUND($M146/12,2),"Weighted Allocation",$M146*_xll.BC.TURNOVER(Connection,$F146,,,T$2,T$3,IF(ApplyDimOnActuals="Yes",_xlfn.HSTACK(DimArray,DimValuesArray),""))*$A146/IF($H146=0,12,$H146),"Manual Allocation",AF146))</f>
        <v/>
      </c>
      <c r="U146" s="14" t="str" cm="1">
        <f t="array" ref="U146">IF($F146="","",_xlfn.SWITCH($L146,"Equal allocation",ROUND($M146/12,2),"Weighted Allocation",$M146*_xll.BC.TURNOVER(Connection,$F146,,,U$2,U$3,IF(ApplyDimOnActuals="Yes",_xlfn.HSTACK(DimArray,DimValuesArray),""))*$A146/IF($H146=0,12,$H146),"Manual Allocation",AG146))</f>
        <v/>
      </c>
      <c r="V146" s="14" t="str" cm="1">
        <f t="array" ref="V146">IF($F146="","",_xlfn.SWITCH($L146,"Equal allocation",ROUND($M146/12,2),"Weighted Allocation",$M146*_xll.BC.TURNOVER(Connection,$F146,,,V$2,V$3,IF(ApplyDimOnActuals="Yes",_xlfn.HSTACK(DimArray,DimValuesArray),""))*$A146/IF($H146=0,12,$H146),"Manual Allocation",AH146))</f>
        <v/>
      </c>
      <c r="W146" s="14" t="str" cm="1">
        <f t="array" ref="W146">IF($F146="","",_xlfn.SWITCH($L146,"Equal allocation",ROUND($M146/12,2),"Weighted Allocation",$M146*_xll.BC.TURNOVER(Connection,$F146,,,W$2,W$3,IF(ApplyDimOnActuals="Yes",_xlfn.HSTACK(DimArray,DimValuesArray),""))*$A146/IF($H146=0,12,$H146),"Manual Allocation",AI146))</f>
        <v/>
      </c>
      <c r="X146" s="14" t="str" cm="1">
        <f t="array" ref="X146">IF($F146="","",_xlfn.SWITCH($L146,"Equal allocation",ROUND($M146/12,2),"Weighted Allocation",$M146*_xll.BC.TURNOVER(Connection,$F146,,,X$2,X$3,IF(ApplyDimOnActuals="Yes",_xlfn.HSTACK(DimArray,DimValuesArray),""))*$A146/IF($H146=0,12,$H146),"Manual Allocation",AJ146))</f>
        <v/>
      </c>
      <c r="Y146" s="14" t="str" cm="1">
        <f t="array" ref="Y146">IF($F146="","",_xlfn.SWITCH($L146,"Equal allocation",ROUND($M146/12,2),"Weighted Allocation",$M146*_xll.BC.TURNOVER(Connection,$F146,,,Y$2,Y$3,IF(ApplyDimOnActuals="Yes",_xlfn.HSTACK(DimArray,DimValuesArray),""))*$A146/IF($H146=0,12,$H146),"Manual Allocation",AK146))</f>
        <v/>
      </c>
      <c r="Z146" s="14" t="str" cm="1">
        <f t="array" ref="Z146">IF($F146="","",_xlfn.SWITCH($L146,"Equal allocation",ROUND($M146/12,2),"Weighted Allocation",$M146*_xll.BC.TURNOVER(Connection,$F146,,,Z$2,Z$3,IF(ApplyDimOnActuals="Yes",_xlfn.HSTACK(DimArray,DimValuesArray),""))*$A146/IF($H146=0,12,$H146),"Manual Allocation",AL146))</f>
        <v/>
      </c>
    </row>
    <row r="147" spans="10:26" x14ac:dyDescent="0.45">
      <c r="J147" s="15" t="str" cm="1">
        <f t="array" ref="J147">IF($F147="","",_xll.BC.WRITEBACKBUDGET(Connection,$G$8,$G$9,$A$8:$A$11,$L$1,$F147,$O147:$Z147,$O$1:$Z$1,$K147,_xlfn.HSTACK(DimArray,DimValuesArray)))</f>
        <v/>
      </c>
      <c r="L147" s="15" t="str">
        <f t="shared" si="10"/>
        <v/>
      </c>
      <c r="M147" s="14" t="str">
        <f t="shared" si="11"/>
        <v/>
      </c>
      <c r="N147" s="14" t="str">
        <f t="shared" si="12"/>
        <v/>
      </c>
      <c r="O147" s="14" t="str" cm="1">
        <f t="array" ref="O147">IF($F147="","",_xlfn.SWITCH($L147,"Equal allocation",ROUND($M147/12,2),"Weighted Allocation",$M147*_xll.BC.TURNOVER(Connection,$F147,,,O$2,O$3,IF(ApplyDimOnActuals="Yes",_xlfn.HSTACK(DimArray,DimValuesArray),""))*$A147/IF($H147=0,12,$H147),"Manual Allocation",AA147))</f>
        <v/>
      </c>
      <c r="P147" s="14" t="str" cm="1">
        <f t="array" ref="P147">IF($F147="","",_xlfn.SWITCH($L147,"Equal allocation",ROUND($M147/12,2),"Weighted Allocation",$M147*_xll.BC.TURNOVER(Connection,$F147,,,P$2,P$3,IF(ApplyDimOnActuals="Yes",_xlfn.HSTACK(DimArray,DimValuesArray),""))*$A147/IF($H147=0,12,$H147),"Manual Allocation",AB147))</f>
        <v/>
      </c>
      <c r="Q147" s="14" t="str" cm="1">
        <f t="array" ref="Q147">IF($F147="","",_xlfn.SWITCH($L147,"Equal allocation",ROUND($M147/12,2),"Weighted Allocation",$M147*_xll.BC.TURNOVER(Connection,$F147,,,Q$2,Q$3,IF(ApplyDimOnActuals="Yes",_xlfn.HSTACK(DimArray,DimValuesArray),""))*$A147/IF($H147=0,12,$H147),"Manual Allocation",AC147))</f>
        <v/>
      </c>
      <c r="R147" s="14" t="str" cm="1">
        <f t="array" ref="R147">IF($F147="","",_xlfn.SWITCH($L147,"Equal allocation",ROUND($M147/12,2),"Weighted Allocation",$M147*_xll.BC.TURNOVER(Connection,$F147,,,R$2,R$3,IF(ApplyDimOnActuals="Yes",_xlfn.HSTACK(DimArray,DimValuesArray),""))*$A147/IF($H147=0,12,$H147),"Manual Allocation",AD147))</f>
        <v/>
      </c>
      <c r="S147" s="14" t="str" cm="1">
        <f t="array" ref="S147">IF($F147="","",_xlfn.SWITCH($L147,"Equal allocation",ROUND($M147/12,2),"Weighted Allocation",$M147*_xll.BC.TURNOVER(Connection,$F147,,,S$2,S$3,IF(ApplyDimOnActuals="Yes",_xlfn.HSTACK(DimArray,DimValuesArray),""))*$A147/IF($H147=0,12,$H147),"Manual Allocation",AE147))</f>
        <v/>
      </c>
      <c r="T147" s="14" t="str" cm="1">
        <f t="array" ref="T147">IF($F147="","",_xlfn.SWITCH($L147,"Equal allocation",ROUND($M147/12,2),"Weighted Allocation",$M147*_xll.BC.TURNOVER(Connection,$F147,,,T$2,T$3,IF(ApplyDimOnActuals="Yes",_xlfn.HSTACK(DimArray,DimValuesArray),""))*$A147/IF($H147=0,12,$H147),"Manual Allocation",AF147))</f>
        <v/>
      </c>
      <c r="U147" s="14" t="str" cm="1">
        <f t="array" ref="U147">IF($F147="","",_xlfn.SWITCH($L147,"Equal allocation",ROUND($M147/12,2),"Weighted Allocation",$M147*_xll.BC.TURNOVER(Connection,$F147,,,U$2,U$3,IF(ApplyDimOnActuals="Yes",_xlfn.HSTACK(DimArray,DimValuesArray),""))*$A147/IF($H147=0,12,$H147),"Manual Allocation",AG147))</f>
        <v/>
      </c>
      <c r="V147" s="14" t="str" cm="1">
        <f t="array" ref="V147">IF($F147="","",_xlfn.SWITCH($L147,"Equal allocation",ROUND($M147/12,2),"Weighted Allocation",$M147*_xll.BC.TURNOVER(Connection,$F147,,,V$2,V$3,IF(ApplyDimOnActuals="Yes",_xlfn.HSTACK(DimArray,DimValuesArray),""))*$A147/IF($H147=0,12,$H147),"Manual Allocation",AH147))</f>
        <v/>
      </c>
      <c r="W147" s="14" t="str" cm="1">
        <f t="array" ref="W147">IF($F147="","",_xlfn.SWITCH($L147,"Equal allocation",ROUND($M147/12,2),"Weighted Allocation",$M147*_xll.BC.TURNOVER(Connection,$F147,,,W$2,W$3,IF(ApplyDimOnActuals="Yes",_xlfn.HSTACK(DimArray,DimValuesArray),""))*$A147/IF($H147=0,12,$H147),"Manual Allocation",AI147))</f>
        <v/>
      </c>
      <c r="X147" s="14" t="str" cm="1">
        <f t="array" ref="X147">IF($F147="","",_xlfn.SWITCH($L147,"Equal allocation",ROUND($M147/12,2),"Weighted Allocation",$M147*_xll.BC.TURNOVER(Connection,$F147,,,X$2,X$3,IF(ApplyDimOnActuals="Yes",_xlfn.HSTACK(DimArray,DimValuesArray),""))*$A147/IF($H147=0,12,$H147),"Manual Allocation",AJ147))</f>
        <v/>
      </c>
      <c r="Y147" s="14" t="str" cm="1">
        <f t="array" ref="Y147">IF($F147="","",_xlfn.SWITCH($L147,"Equal allocation",ROUND($M147/12,2),"Weighted Allocation",$M147*_xll.BC.TURNOVER(Connection,$F147,,,Y$2,Y$3,IF(ApplyDimOnActuals="Yes",_xlfn.HSTACK(DimArray,DimValuesArray),""))*$A147/IF($H147=0,12,$H147),"Manual Allocation",AK147))</f>
        <v/>
      </c>
      <c r="Z147" s="14" t="str" cm="1">
        <f t="array" ref="Z147">IF($F147="","",_xlfn.SWITCH($L147,"Equal allocation",ROUND($M147/12,2),"Weighted Allocation",$M147*_xll.BC.TURNOVER(Connection,$F147,,,Z$2,Z$3,IF(ApplyDimOnActuals="Yes",_xlfn.HSTACK(DimArray,DimValuesArray),""))*$A147/IF($H147=0,12,$H147),"Manual Allocation",AL147))</f>
        <v/>
      </c>
    </row>
    <row r="148" spans="10:26" x14ac:dyDescent="0.45">
      <c r="J148" s="15" t="str" cm="1">
        <f t="array" ref="J148">IF($F148="","",_xll.BC.WRITEBACKBUDGET(Connection,$G$8,$G$9,$A$8:$A$11,$L$1,$F148,$O148:$Z148,$O$1:$Z$1,$K148,_xlfn.HSTACK(DimArray,DimValuesArray)))</f>
        <v/>
      </c>
      <c r="L148" s="15" t="str">
        <f t="shared" si="10"/>
        <v/>
      </c>
      <c r="M148" s="14" t="str">
        <f t="shared" si="11"/>
        <v/>
      </c>
      <c r="N148" s="14" t="str">
        <f t="shared" si="12"/>
        <v/>
      </c>
      <c r="O148" s="14" t="str" cm="1">
        <f t="array" ref="O148">IF($F148="","",_xlfn.SWITCH($L148,"Equal allocation",ROUND($M148/12,2),"Weighted Allocation",$M148*_xll.BC.TURNOVER(Connection,$F148,,,O$2,O$3,IF(ApplyDimOnActuals="Yes",_xlfn.HSTACK(DimArray,DimValuesArray),""))*$A148/IF($H148=0,12,$H148),"Manual Allocation",AA148))</f>
        <v/>
      </c>
      <c r="P148" s="14" t="str" cm="1">
        <f t="array" ref="P148">IF($F148="","",_xlfn.SWITCH($L148,"Equal allocation",ROUND($M148/12,2),"Weighted Allocation",$M148*_xll.BC.TURNOVER(Connection,$F148,,,P$2,P$3,IF(ApplyDimOnActuals="Yes",_xlfn.HSTACK(DimArray,DimValuesArray),""))*$A148/IF($H148=0,12,$H148),"Manual Allocation",AB148))</f>
        <v/>
      </c>
      <c r="Q148" s="14" t="str" cm="1">
        <f t="array" ref="Q148">IF($F148="","",_xlfn.SWITCH($L148,"Equal allocation",ROUND($M148/12,2),"Weighted Allocation",$M148*_xll.BC.TURNOVER(Connection,$F148,,,Q$2,Q$3,IF(ApplyDimOnActuals="Yes",_xlfn.HSTACK(DimArray,DimValuesArray),""))*$A148/IF($H148=0,12,$H148),"Manual Allocation",AC148))</f>
        <v/>
      </c>
      <c r="R148" s="14" t="str" cm="1">
        <f t="array" ref="R148">IF($F148="","",_xlfn.SWITCH($L148,"Equal allocation",ROUND($M148/12,2),"Weighted Allocation",$M148*_xll.BC.TURNOVER(Connection,$F148,,,R$2,R$3,IF(ApplyDimOnActuals="Yes",_xlfn.HSTACK(DimArray,DimValuesArray),""))*$A148/IF($H148=0,12,$H148),"Manual Allocation",AD148))</f>
        <v/>
      </c>
      <c r="S148" s="14" t="str" cm="1">
        <f t="array" ref="S148">IF($F148="","",_xlfn.SWITCH($L148,"Equal allocation",ROUND($M148/12,2),"Weighted Allocation",$M148*_xll.BC.TURNOVER(Connection,$F148,,,S$2,S$3,IF(ApplyDimOnActuals="Yes",_xlfn.HSTACK(DimArray,DimValuesArray),""))*$A148/IF($H148=0,12,$H148),"Manual Allocation",AE148))</f>
        <v/>
      </c>
      <c r="T148" s="14" t="str" cm="1">
        <f t="array" ref="T148">IF($F148="","",_xlfn.SWITCH($L148,"Equal allocation",ROUND($M148/12,2),"Weighted Allocation",$M148*_xll.BC.TURNOVER(Connection,$F148,,,T$2,T$3,IF(ApplyDimOnActuals="Yes",_xlfn.HSTACK(DimArray,DimValuesArray),""))*$A148/IF($H148=0,12,$H148),"Manual Allocation",AF148))</f>
        <v/>
      </c>
      <c r="U148" s="14" t="str" cm="1">
        <f t="array" ref="U148">IF($F148="","",_xlfn.SWITCH($L148,"Equal allocation",ROUND($M148/12,2),"Weighted Allocation",$M148*_xll.BC.TURNOVER(Connection,$F148,,,U$2,U$3,IF(ApplyDimOnActuals="Yes",_xlfn.HSTACK(DimArray,DimValuesArray),""))*$A148/IF($H148=0,12,$H148),"Manual Allocation",AG148))</f>
        <v/>
      </c>
      <c r="V148" s="14" t="str" cm="1">
        <f t="array" ref="V148">IF($F148="","",_xlfn.SWITCH($L148,"Equal allocation",ROUND($M148/12,2),"Weighted Allocation",$M148*_xll.BC.TURNOVER(Connection,$F148,,,V$2,V$3,IF(ApplyDimOnActuals="Yes",_xlfn.HSTACK(DimArray,DimValuesArray),""))*$A148/IF($H148=0,12,$H148),"Manual Allocation",AH148))</f>
        <v/>
      </c>
      <c r="W148" s="14" t="str" cm="1">
        <f t="array" ref="W148">IF($F148="","",_xlfn.SWITCH($L148,"Equal allocation",ROUND($M148/12,2),"Weighted Allocation",$M148*_xll.BC.TURNOVER(Connection,$F148,,,W$2,W$3,IF(ApplyDimOnActuals="Yes",_xlfn.HSTACK(DimArray,DimValuesArray),""))*$A148/IF($H148=0,12,$H148),"Manual Allocation",AI148))</f>
        <v/>
      </c>
      <c r="X148" s="14" t="str" cm="1">
        <f t="array" ref="X148">IF($F148="","",_xlfn.SWITCH($L148,"Equal allocation",ROUND($M148/12,2),"Weighted Allocation",$M148*_xll.BC.TURNOVER(Connection,$F148,,,X$2,X$3,IF(ApplyDimOnActuals="Yes",_xlfn.HSTACK(DimArray,DimValuesArray),""))*$A148/IF($H148=0,12,$H148),"Manual Allocation",AJ148))</f>
        <v/>
      </c>
      <c r="Y148" s="14" t="str" cm="1">
        <f t="array" ref="Y148">IF($F148="","",_xlfn.SWITCH($L148,"Equal allocation",ROUND($M148/12,2),"Weighted Allocation",$M148*_xll.BC.TURNOVER(Connection,$F148,,,Y$2,Y$3,IF(ApplyDimOnActuals="Yes",_xlfn.HSTACK(DimArray,DimValuesArray),""))*$A148/IF($H148=0,12,$H148),"Manual Allocation",AK148))</f>
        <v/>
      </c>
      <c r="Z148" s="14" t="str" cm="1">
        <f t="array" ref="Z148">IF($F148="","",_xlfn.SWITCH($L148,"Equal allocation",ROUND($M148/12,2),"Weighted Allocation",$M148*_xll.BC.TURNOVER(Connection,$F148,,,Z$2,Z$3,IF(ApplyDimOnActuals="Yes",_xlfn.HSTACK(DimArray,DimValuesArray),""))*$A148/IF($H148=0,12,$H148),"Manual Allocation",AL148))</f>
        <v/>
      </c>
    </row>
    <row r="149" spans="10:26" x14ac:dyDescent="0.45">
      <c r="J149" s="15" t="str" cm="1">
        <f t="array" ref="J149">IF($F149="","",_xll.BC.WRITEBACKBUDGET(Connection,$G$8,$G$9,$A$8:$A$11,$L$1,$F149,$O149:$Z149,$O$1:$Z$1,$K149,_xlfn.HSTACK(DimArray,DimValuesArray)))</f>
        <v/>
      </c>
      <c r="L149" s="15" t="str">
        <f t="shared" si="10"/>
        <v/>
      </c>
      <c r="M149" s="14" t="str">
        <f t="shared" si="11"/>
        <v/>
      </c>
      <c r="N149" s="14" t="str">
        <f t="shared" si="12"/>
        <v/>
      </c>
      <c r="O149" s="14" t="str" cm="1">
        <f t="array" ref="O149">IF($F149="","",_xlfn.SWITCH($L149,"Equal allocation",ROUND($M149/12,2),"Weighted Allocation",$M149*_xll.BC.TURNOVER(Connection,$F149,,,O$2,O$3,IF(ApplyDimOnActuals="Yes",_xlfn.HSTACK(DimArray,DimValuesArray),""))*$A149/IF($H149=0,12,$H149),"Manual Allocation",AA149))</f>
        <v/>
      </c>
      <c r="P149" s="14" t="str" cm="1">
        <f t="array" ref="P149">IF($F149="","",_xlfn.SWITCH($L149,"Equal allocation",ROUND($M149/12,2),"Weighted Allocation",$M149*_xll.BC.TURNOVER(Connection,$F149,,,P$2,P$3,IF(ApplyDimOnActuals="Yes",_xlfn.HSTACK(DimArray,DimValuesArray),""))*$A149/IF($H149=0,12,$H149),"Manual Allocation",AB149))</f>
        <v/>
      </c>
      <c r="Q149" s="14" t="str" cm="1">
        <f t="array" ref="Q149">IF($F149="","",_xlfn.SWITCH($L149,"Equal allocation",ROUND($M149/12,2),"Weighted Allocation",$M149*_xll.BC.TURNOVER(Connection,$F149,,,Q$2,Q$3,IF(ApplyDimOnActuals="Yes",_xlfn.HSTACK(DimArray,DimValuesArray),""))*$A149/IF($H149=0,12,$H149),"Manual Allocation",AC149))</f>
        <v/>
      </c>
      <c r="R149" s="14" t="str" cm="1">
        <f t="array" ref="R149">IF($F149="","",_xlfn.SWITCH($L149,"Equal allocation",ROUND($M149/12,2),"Weighted Allocation",$M149*_xll.BC.TURNOVER(Connection,$F149,,,R$2,R$3,IF(ApplyDimOnActuals="Yes",_xlfn.HSTACK(DimArray,DimValuesArray),""))*$A149/IF($H149=0,12,$H149),"Manual Allocation",AD149))</f>
        <v/>
      </c>
      <c r="S149" s="14" t="str" cm="1">
        <f t="array" ref="S149">IF($F149="","",_xlfn.SWITCH($L149,"Equal allocation",ROUND($M149/12,2),"Weighted Allocation",$M149*_xll.BC.TURNOVER(Connection,$F149,,,S$2,S$3,IF(ApplyDimOnActuals="Yes",_xlfn.HSTACK(DimArray,DimValuesArray),""))*$A149/IF($H149=0,12,$H149),"Manual Allocation",AE149))</f>
        <v/>
      </c>
      <c r="T149" s="14" t="str" cm="1">
        <f t="array" ref="T149">IF($F149="","",_xlfn.SWITCH($L149,"Equal allocation",ROUND($M149/12,2),"Weighted Allocation",$M149*_xll.BC.TURNOVER(Connection,$F149,,,T$2,T$3,IF(ApplyDimOnActuals="Yes",_xlfn.HSTACK(DimArray,DimValuesArray),""))*$A149/IF($H149=0,12,$H149),"Manual Allocation",AF149))</f>
        <v/>
      </c>
      <c r="U149" s="14" t="str" cm="1">
        <f t="array" ref="U149">IF($F149="","",_xlfn.SWITCH($L149,"Equal allocation",ROUND($M149/12,2),"Weighted Allocation",$M149*_xll.BC.TURNOVER(Connection,$F149,,,U$2,U$3,IF(ApplyDimOnActuals="Yes",_xlfn.HSTACK(DimArray,DimValuesArray),""))*$A149/IF($H149=0,12,$H149),"Manual Allocation",AG149))</f>
        <v/>
      </c>
      <c r="V149" s="14" t="str" cm="1">
        <f t="array" ref="V149">IF($F149="","",_xlfn.SWITCH($L149,"Equal allocation",ROUND($M149/12,2),"Weighted Allocation",$M149*_xll.BC.TURNOVER(Connection,$F149,,,V$2,V$3,IF(ApplyDimOnActuals="Yes",_xlfn.HSTACK(DimArray,DimValuesArray),""))*$A149/IF($H149=0,12,$H149),"Manual Allocation",AH149))</f>
        <v/>
      </c>
      <c r="W149" s="14" t="str" cm="1">
        <f t="array" ref="W149">IF($F149="","",_xlfn.SWITCH($L149,"Equal allocation",ROUND($M149/12,2),"Weighted Allocation",$M149*_xll.BC.TURNOVER(Connection,$F149,,,W$2,W$3,IF(ApplyDimOnActuals="Yes",_xlfn.HSTACK(DimArray,DimValuesArray),""))*$A149/IF($H149=0,12,$H149),"Manual Allocation",AI149))</f>
        <v/>
      </c>
      <c r="X149" s="14" t="str" cm="1">
        <f t="array" ref="X149">IF($F149="","",_xlfn.SWITCH($L149,"Equal allocation",ROUND($M149/12,2),"Weighted Allocation",$M149*_xll.BC.TURNOVER(Connection,$F149,,,X$2,X$3,IF(ApplyDimOnActuals="Yes",_xlfn.HSTACK(DimArray,DimValuesArray),""))*$A149/IF($H149=0,12,$H149),"Manual Allocation",AJ149))</f>
        <v/>
      </c>
      <c r="Y149" s="14" t="str" cm="1">
        <f t="array" ref="Y149">IF($F149="","",_xlfn.SWITCH($L149,"Equal allocation",ROUND($M149/12,2),"Weighted Allocation",$M149*_xll.BC.TURNOVER(Connection,$F149,,,Y$2,Y$3,IF(ApplyDimOnActuals="Yes",_xlfn.HSTACK(DimArray,DimValuesArray),""))*$A149/IF($H149=0,12,$H149),"Manual Allocation",AK149))</f>
        <v/>
      </c>
      <c r="Z149" s="14" t="str" cm="1">
        <f t="array" ref="Z149">IF($F149="","",_xlfn.SWITCH($L149,"Equal allocation",ROUND($M149/12,2),"Weighted Allocation",$M149*_xll.BC.TURNOVER(Connection,$F149,,,Z$2,Z$3,IF(ApplyDimOnActuals="Yes",_xlfn.HSTACK(DimArray,DimValuesArray),""))*$A149/IF($H149=0,12,$H149),"Manual Allocation",AL149))</f>
        <v/>
      </c>
    </row>
    <row r="150" spans="10:26" x14ac:dyDescent="0.45">
      <c r="J150" s="15" t="str" cm="1">
        <f t="array" ref="J150">IF($F150="","",_xll.BC.WRITEBACKBUDGET(Connection,$G$8,$G$9,$A$8:$A$11,$L$1,$F150,$O150:$Z150,$O$1:$Z$1,$K150,_xlfn.HSTACK(DimArray,DimValuesArray)))</f>
        <v/>
      </c>
      <c r="L150" s="15" t="str">
        <f t="shared" si="10"/>
        <v/>
      </c>
      <c r="M150" s="14" t="str">
        <f t="shared" si="11"/>
        <v/>
      </c>
      <c r="N150" s="14" t="str">
        <f t="shared" si="12"/>
        <v/>
      </c>
      <c r="O150" s="14" t="str" cm="1">
        <f t="array" ref="O150">IF($F150="","",_xlfn.SWITCH($L150,"Equal allocation",ROUND($M150/12,2),"Weighted Allocation",$M150*_xll.BC.TURNOVER(Connection,$F150,,,O$2,O$3,IF(ApplyDimOnActuals="Yes",_xlfn.HSTACK(DimArray,DimValuesArray),""))*$A150/IF($H150=0,12,$H150),"Manual Allocation",AA150))</f>
        <v/>
      </c>
      <c r="P150" s="14" t="str" cm="1">
        <f t="array" ref="P150">IF($F150="","",_xlfn.SWITCH($L150,"Equal allocation",ROUND($M150/12,2),"Weighted Allocation",$M150*_xll.BC.TURNOVER(Connection,$F150,,,P$2,P$3,IF(ApplyDimOnActuals="Yes",_xlfn.HSTACK(DimArray,DimValuesArray),""))*$A150/IF($H150=0,12,$H150),"Manual Allocation",AB150))</f>
        <v/>
      </c>
      <c r="Q150" s="14" t="str" cm="1">
        <f t="array" ref="Q150">IF($F150="","",_xlfn.SWITCH($L150,"Equal allocation",ROUND($M150/12,2),"Weighted Allocation",$M150*_xll.BC.TURNOVER(Connection,$F150,,,Q$2,Q$3,IF(ApplyDimOnActuals="Yes",_xlfn.HSTACK(DimArray,DimValuesArray),""))*$A150/IF($H150=0,12,$H150),"Manual Allocation",AC150))</f>
        <v/>
      </c>
      <c r="R150" s="14" t="str" cm="1">
        <f t="array" ref="R150">IF($F150="","",_xlfn.SWITCH($L150,"Equal allocation",ROUND($M150/12,2),"Weighted Allocation",$M150*_xll.BC.TURNOVER(Connection,$F150,,,R$2,R$3,IF(ApplyDimOnActuals="Yes",_xlfn.HSTACK(DimArray,DimValuesArray),""))*$A150/IF($H150=0,12,$H150),"Manual Allocation",AD150))</f>
        <v/>
      </c>
      <c r="S150" s="14" t="str" cm="1">
        <f t="array" ref="S150">IF($F150="","",_xlfn.SWITCH($L150,"Equal allocation",ROUND($M150/12,2),"Weighted Allocation",$M150*_xll.BC.TURNOVER(Connection,$F150,,,S$2,S$3,IF(ApplyDimOnActuals="Yes",_xlfn.HSTACK(DimArray,DimValuesArray),""))*$A150/IF($H150=0,12,$H150),"Manual Allocation",AE150))</f>
        <v/>
      </c>
      <c r="T150" s="14" t="str" cm="1">
        <f t="array" ref="T150">IF($F150="","",_xlfn.SWITCH($L150,"Equal allocation",ROUND($M150/12,2),"Weighted Allocation",$M150*_xll.BC.TURNOVER(Connection,$F150,,,T$2,T$3,IF(ApplyDimOnActuals="Yes",_xlfn.HSTACK(DimArray,DimValuesArray),""))*$A150/IF($H150=0,12,$H150),"Manual Allocation",AF150))</f>
        <v/>
      </c>
      <c r="U150" s="14" t="str" cm="1">
        <f t="array" ref="U150">IF($F150="","",_xlfn.SWITCH($L150,"Equal allocation",ROUND($M150/12,2),"Weighted Allocation",$M150*_xll.BC.TURNOVER(Connection,$F150,,,U$2,U$3,IF(ApplyDimOnActuals="Yes",_xlfn.HSTACK(DimArray,DimValuesArray),""))*$A150/IF($H150=0,12,$H150),"Manual Allocation",AG150))</f>
        <v/>
      </c>
      <c r="V150" s="14" t="str" cm="1">
        <f t="array" ref="V150">IF($F150="","",_xlfn.SWITCH($L150,"Equal allocation",ROUND($M150/12,2),"Weighted Allocation",$M150*_xll.BC.TURNOVER(Connection,$F150,,,V$2,V$3,IF(ApplyDimOnActuals="Yes",_xlfn.HSTACK(DimArray,DimValuesArray),""))*$A150/IF($H150=0,12,$H150),"Manual Allocation",AH150))</f>
        <v/>
      </c>
      <c r="W150" s="14" t="str" cm="1">
        <f t="array" ref="W150">IF($F150="","",_xlfn.SWITCH($L150,"Equal allocation",ROUND($M150/12,2),"Weighted Allocation",$M150*_xll.BC.TURNOVER(Connection,$F150,,,W$2,W$3,IF(ApplyDimOnActuals="Yes",_xlfn.HSTACK(DimArray,DimValuesArray),""))*$A150/IF($H150=0,12,$H150),"Manual Allocation",AI150))</f>
        <v/>
      </c>
      <c r="X150" s="14" t="str" cm="1">
        <f t="array" ref="X150">IF($F150="","",_xlfn.SWITCH($L150,"Equal allocation",ROUND($M150/12,2),"Weighted Allocation",$M150*_xll.BC.TURNOVER(Connection,$F150,,,X$2,X$3,IF(ApplyDimOnActuals="Yes",_xlfn.HSTACK(DimArray,DimValuesArray),""))*$A150/IF($H150=0,12,$H150),"Manual Allocation",AJ150))</f>
        <v/>
      </c>
      <c r="Y150" s="14" t="str" cm="1">
        <f t="array" ref="Y150">IF($F150="","",_xlfn.SWITCH($L150,"Equal allocation",ROUND($M150/12,2),"Weighted Allocation",$M150*_xll.BC.TURNOVER(Connection,$F150,,,Y$2,Y$3,IF(ApplyDimOnActuals="Yes",_xlfn.HSTACK(DimArray,DimValuesArray),""))*$A150/IF($H150=0,12,$H150),"Manual Allocation",AK150))</f>
        <v/>
      </c>
      <c r="Z150" s="14" t="str" cm="1">
        <f t="array" ref="Z150">IF($F150="","",_xlfn.SWITCH($L150,"Equal allocation",ROUND($M150/12,2),"Weighted Allocation",$M150*_xll.BC.TURNOVER(Connection,$F150,,,Z$2,Z$3,IF(ApplyDimOnActuals="Yes",_xlfn.HSTACK(DimArray,DimValuesArray),""))*$A150/IF($H150=0,12,$H150),"Manual Allocation",AL150))</f>
        <v/>
      </c>
    </row>
    <row r="151" spans="10:26" x14ac:dyDescent="0.45">
      <c r="J151" s="15" t="str" cm="1">
        <f t="array" ref="J151">IF($F151="","",_xll.BC.WRITEBACKBUDGET(Connection,$G$8,$G$9,$A$8:$A$11,$L$1,$F151,$O151:$Z151,$O$1:$Z$1,$K151,_xlfn.HSTACK(DimArray,DimValuesArray)))</f>
        <v/>
      </c>
      <c r="L151" s="15" t="str">
        <f t="shared" si="10"/>
        <v/>
      </c>
      <c r="M151" s="14" t="str">
        <f t="shared" si="11"/>
        <v/>
      </c>
      <c r="N151" s="14" t="str">
        <f t="shared" si="12"/>
        <v/>
      </c>
      <c r="O151" s="14" t="str" cm="1">
        <f t="array" ref="O151">IF($F151="","",_xlfn.SWITCH($L151,"Equal allocation",ROUND($M151/12,2),"Weighted Allocation",$M151*_xll.BC.TURNOVER(Connection,$F151,,,O$2,O$3,IF(ApplyDimOnActuals="Yes",_xlfn.HSTACK(DimArray,DimValuesArray),""))*$A151/IF($H151=0,12,$H151),"Manual Allocation",AA151))</f>
        <v/>
      </c>
      <c r="P151" s="14" t="str" cm="1">
        <f t="array" ref="P151">IF($F151="","",_xlfn.SWITCH($L151,"Equal allocation",ROUND($M151/12,2),"Weighted Allocation",$M151*_xll.BC.TURNOVER(Connection,$F151,,,P$2,P$3,IF(ApplyDimOnActuals="Yes",_xlfn.HSTACK(DimArray,DimValuesArray),""))*$A151/IF($H151=0,12,$H151),"Manual Allocation",AB151))</f>
        <v/>
      </c>
      <c r="Q151" s="14" t="str" cm="1">
        <f t="array" ref="Q151">IF($F151="","",_xlfn.SWITCH($L151,"Equal allocation",ROUND($M151/12,2),"Weighted Allocation",$M151*_xll.BC.TURNOVER(Connection,$F151,,,Q$2,Q$3,IF(ApplyDimOnActuals="Yes",_xlfn.HSTACK(DimArray,DimValuesArray),""))*$A151/IF($H151=0,12,$H151),"Manual Allocation",AC151))</f>
        <v/>
      </c>
      <c r="R151" s="14" t="str" cm="1">
        <f t="array" ref="R151">IF($F151="","",_xlfn.SWITCH($L151,"Equal allocation",ROUND($M151/12,2),"Weighted Allocation",$M151*_xll.BC.TURNOVER(Connection,$F151,,,R$2,R$3,IF(ApplyDimOnActuals="Yes",_xlfn.HSTACK(DimArray,DimValuesArray),""))*$A151/IF($H151=0,12,$H151),"Manual Allocation",AD151))</f>
        <v/>
      </c>
      <c r="S151" s="14" t="str" cm="1">
        <f t="array" ref="S151">IF($F151="","",_xlfn.SWITCH($L151,"Equal allocation",ROUND($M151/12,2),"Weighted Allocation",$M151*_xll.BC.TURNOVER(Connection,$F151,,,S$2,S$3,IF(ApplyDimOnActuals="Yes",_xlfn.HSTACK(DimArray,DimValuesArray),""))*$A151/IF($H151=0,12,$H151),"Manual Allocation",AE151))</f>
        <v/>
      </c>
      <c r="T151" s="14" t="str" cm="1">
        <f t="array" ref="T151">IF($F151="","",_xlfn.SWITCH($L151,"Equal allocation",ROUND($M151/12,2),"Weighted Allocation",$M151*_xll.BC.TURNOVER(Connection,$F151,,,T$2,T$3,IF(ApplyDimOnActuals="Yes",_xlfn.HSTACK(DimArray,DimValuesArray),""))*$A151/IF($H151=0,12,$H151),"Manual Allocation",AF151))</f>
        <v/>
      </c>
      <c r="U151" s="14" t="str" cm="1">
        <f t="array" ref="U151">IF($F151="","",_xlfn.SWITCH($L151,"Equal allocation",ROUND($M151/12,2),"Weighted Allocation",$M151*_xll.BC.TURNOVER(Connection,$F151,,,U$2,U$3,IF(ApplyDimOnActuals="Yes",_xlfn.HSTACK(DimArray,DimValuesArray),""))*$A151/IF($H151=0,12,$H151),"Manual Allocation",AG151))</f>
        <v/>
      </c>
      <c r="V151" s="14" t="str" cm="1">
        <f t="array" ref="V151">IF($F151="","",_xlfn.SWITCH($L151,"Equal allocation",ROUND($M151/12,2),"Weighted Allocation",$M151*_xll.BC.TURNOVER(Connection,$F151,,,V$2,V$3,IF(ApplyDimOnActuals="Yes",_xlfn.HSTACK(DimArray,DimValuesArray),""))*$A151/IF($H151=0,12,$H151),"Manual Allocation",AH151))</f>
        <v/>
      </c>
      <c r="W151" s="14" t="str" cm="1">
        <f t="array" ref="W151">IF($F151="","",_xlfn.SWITCH($L151,"Equal allocation",ROUND($M151/12,2),"Weighted Allocation",$M151*_xll.BC.TURNOVER(Connection,$F151,,,W$2,W$3,IF(ApplyDimOnActuals="Yes",_xlfn.HSTACK(DimArray,DimValuesArray),""))*$A151/IF($H151=0,12,$H151),"Manual Allocation",AI151))</f>
        <v/>
      </c>
      <c r="X151" s="14" t="str" cm="1">
        <f t="array" ref="X151">IF($F151="","",_xlfn.SWITCH($L151,"Equal allocation",ROUND($M151/12,2),"Weighted Allocation",$M151*_xll.BC.TURNOVER(Connection,$F151,,,X$2,X$3,IF(ApplyDimOnActuals="Yes",_xlfn.HSTACK(DimArray,DimValuesArray),""))*$A151/IF($H151=0,12,$H151),"Manual Allocation",AJ151))</f>
        <v/>
      </c>
      <c r="Y151" s="14" t="str" cm="1">
        <f t="array" ref="Y151">IF($F151="","",_xlfn.SWITCH($L151,"Equal allocation",ROUND($M151/12,2),"Weighted Allocation",$M151*_xll.BC.TURNOVER(Connection,$F151,,,Y$2,Y$3,IF(ApplyDimOnActuals="Yes",_xlfn.HSTACK(DimArray,DimValuesArray),""))*$A151/IF($H151=0,12,$H151),"Manual Allocation",AK151))</f>
        <v/>
      </c>
      <c r="Z151" s="14" t="str" cm="1">
        <f t="array" ref="Z151">IF($F151="","",_xlfn.SWITCH($L151,"Equal allocation",ROUND($M151/12,2),"Weighted Allocation",$M151*_xll.BC.TURNOVER(Connection,$F151,,,Z$2,Z$3,IF(ApplyDimOnActuals="Yes",_xlfn.HSTACK(DimArray,DimValuesArray),""))*$A151/IF($H151=0,12,$H151),"Manual Allocation",AL151))</f>
        <v/>
      </c>
    </row>
    <row r="152" spans="10:26" x14ac:dyDescent="0.45">
      <c r="J152" s="15" t="str" cm="1">
        <f t="array" ref="J152">IF($F152="","",_xll.BC.WRITEBACKBUDGET(Connection,$G$8,$G$9,$A$8:$A$11,$L$1,$F152,$O152:$Z152,$O$1:$Z$1,$K152,_xlfn.HSTACK(DimArray,DimValuesArray)))</f>
        <v/>
      </c>
      <c r="L152" s="15" t="str">
        <f t="shared" si="10"/>
        <v/>
      </c>
      <c r="M152" s="14" t="str">
        <f t="shared" si="11"/>
        <v/>
      </c>
      <c r="N152" s="14" t="str">
        <f t="shared" si="12"/>
        <v/>
      </c>
      <c r="O152" s="14" t="str" cm="1">
        <f t="array" ref="O152">IF($F152="","",_xlfn.SWITCH($L152,"Equal allocation",ROUND($M152/12,2),"Weighted Allocation",$M152*_xll.BC.TURNOVER(Connection,$F152,,,O$2,O$3,IF(ApplyDimOnActuals="Yes",_xlfn.HSTACK(DimArray,DimValuesArray),""))*$A152/IF($H152=0,12,$H152),"Manual Allocation",AA152))</f>
        <v/>
      </c>
      <c r="P152" s="14" t="str" cm="1">
        <f t="array" ref="P152">IF($F152="","",_xlfn.SWITCH($L152,"Equal allocation",ROUND($M152/12,2),"Weighted Allocation",$M152*_xll.BC.TURNOVER(Connection,$F152,,,P$2,P$3,IF(ApplyDimOnActuals="Yes",_xlfn.HSTACK(DimArray,DimValuesArray),""))*$A152/IF($H152=0,12,$H152),"Manual Allocation",AB152))</f>
        <v/>
      </c>
      <c r="Q152" s="14" t="str" cm="1">
        <f t="array" ref="Q152">IF($F152="","",_xlfn.SWITCH($L152,"Equal allocation",ROUND($M152/12,2),"Weighted Allocation",$M152*_xll.BC.TURNOVER(Connection,$F152,,,Q$2,Q$3,IF(ApplyDimOnActuals="Yes",_xlfn.HSTACK(DimArray,DimValuesArray),""))*$A152/IF($H152=0,12,$H152),"Manual Allocation",AC152))</f>
        <v/>
      </c>
      <c r="R152" s="14" t="str" cm="1">
        <f t="array" ref="R152">IF($F152="","",_xlfn.SWITCH($L152,"Equal allocation",ROUND($M152/12,2),"Weighted Allocation",$M152*_xll.BC.TURNOVER(Connection,$F152,,,R$2,R$3,IF(ApplyDimOnActuals="Yes",_xlfn.HSTACK(DimArray,DimValuesArray),""))*$A152/IF($H152=0,12,$H152),"Manual Allocation",AD152))</f>
        <v/>
      </c>
      <c r="S152" s="14" t="str" cm="1">
        <f t="array" ref="S152">IF($F152="","",_xlfn.SWITCH($L152,"Equal allocation",ROUND($M152/12,2),"Weighted Allocation",$M152*_xll.BC.TURNOVER(Connection,$F152,,,S$2,S$3,IF(ApplyDimOnActuals="Yes",_xlfn.HSTACK(DimArray,DimValuesArray),""))*$A152/IF($H152=0,12,$H152),"Manual Allocation",AE152))</f>
        <v/>
      </c>
      <c r="T152" s="14" t="str" cm="1">
        <f t="array" ref="T152">IF($F152="","",_xlfn.SWITCH($L152,"Equal allocation",ROUND($M152/12,2),"Weighted Allocation",$M152*_xll.BC.TURNOVER(Connection,$F152,,,T$2,T$3,IF(ApplyDimOnActuals="Yes",_xlfn.HSTACK(DimArray,DimValuesArray),""))*$A152/IF($H152=0,12,$H152),"Manual Allocation",AF152))</f>
        <v/>
      </c>
      <c r="U152" s="14" t="str" cm="1">
        <f t="array" ref="U152">IF($F152="","",_xlfn.SWITCH($L152,"Equal allocation",ROUND($M152/12,2),"Weighted Allocation",$M152*_xll.BC.TURNOVER(Connection,$F152,,,U$2,U$3,IF(ApplyDimOnActuals="Yes",_xlfn.HSTACK(DimArray,DimValuesArray),""))*$A152/IF($H152=0,12,$H152),"Manual Allocation",AG152))</f>
        <v/>
      </c>
      <c r="V152" s="14" t="str" cm="1">
        <f t="array" ref="V152">IF($F152="","",_xlfn.SWITCH($L152,"Equal allocation",ROUND($M152/12,2),"Weighted Allocation",$M152*_xll.BC.TURNOVER(Connection,$F152,,,V$2,V$3,IF(ApplyDimOnActuals="Yes",_xlfn.HSTACK(DimArray,DimValuesArray),""))*$A152/IF($H152=0,12,$H152),"Manual Allocation",AH152))</f>
        <v/>
      </c>
      <c r="W152" s="14" t="str" cm="1">
        <f t="array" ref="W152">IF($F152="","",_xlfn.SWITCH($L152,"Equal allocation",ROUND($M152/12,2),"Weighted Allocation",$M152*_xll.BC.TURNOVER(Connection,$F152,,,W$2,W$3,IF(ApplyDimOnActuals="Yes",_xlfn.HSTACK(DimArray,DimValuesArray),""))*$A152/IF($H152=0,12,$H152),"Manual Allocation",AI152))</f>
        <v/>
      </c>
      <c r="X152" s="14" t="str" cm="1">
        <f t="array" ref="X152">IF($F152="","",_xlfn.SWITCH($L152,"Equal allocation",ROUND($M152/12,2),"Weighted Allocation",$M152*_xll.BC.TURNOVER(Connection,$F152,,,X$2,X$3,IF(ApplyDimOnActuals="Yes",_xlfn.HSTACK(DimArray,DimValuesArray),""))*$A152/IF($H152=0,12,$H152),"Manual Allocation",AJ152))</f>
        <v/>
      </c>
      <c r="Y152" s="14" t="str" cm="1">
        <f t="array" ref="Y152">IF($F152="","",_xlfn.SWITCH($L152,"Equal allocation",ROUND($M152/12,2),"Weighted Allocation",$M152*_xll.BC.TURNOVER(Connection,$F152,,,Y$2,Y$3,IF(ApplyDimOnActuals="Yes",_xlfn.HSTACK(DimArray,DimValuesArray),""))*$A152/IF($H152=0,12,$H152),"Manual Allocation",AK152))</f>
        <v/>
      </c>
      <c r="Z152" s="14" t="str" cm="1">
        <f t="array" ref="Z152">IF($F152="","",_xlfn.SWITCH($L152,"Equal allocation",ROUND($M152/12,2),"Weighted Allocation",$M152*_xll.BC.TURNOVER(Connection,$F152,,,Z$2,Z$3,IF(ApplyDimOnActuals="Yes",_xlfn.HSTACK(DimArray,DimValuesArray),""))*$A152/IF($H152=0,12,$H152),"Manual Allocation",AL152))</f>
        <v/>
      </c>
    </row>
    <row r="153" spans="10:26" x14ac:dyDescent="0.45">
      <c r="J153" s="15" t="str" cm="1">
        <f t="array" ref="J153">IF($F153="","",_xll.BC.WRITEBACKBUDGET(Connection,$G$8,$G$9,$A$8:$A$11,$L$1,$F153,$O153:$Z153,$O$1:$Z$1,$K153,_xlfn.HSTACK(DimArray,DimValuesArray)))</f>
        <v/>
      </c>
      <c r="L153" s="15" t="str">
        <f t="shared" si="10"/>
        <v/>
      </c>
      <c r="M153" s="14" t="str">
        <f t="shared" si="11"/>
        <v/>
      </c>
      <c r="N153" s="14" t="str">
        <f t="shared" si="12"/>
        <v/>
      </c>
      <c r="O153" s="14" t="str" cm="1">
        <f t="array" ref="O153">IF($F153="","",_xlfn.SWITCH($L153,"Equal allocation",ROUND($M153/12,2),"Weighted Allocation",$M153*_xll.BC.TURNOVER(Connection,$F153,,,O$2,O$3,IF(ApplyDimOnActuals="Yes",_xlfn.HSTACK(DimArray,DimValuesArray),""))*$A153/IF($H153=0,12,$H153),"Manual Allocation",AA153))</f>
        <v/>
      </c>
      <c r="P153" s="14" t="str" cm="1">
        <f t="array" ref="P153">IF($F153="","",_xlfn.SWITCH($L153,"Equal allocation",ROUND($M153/12,2),"Weighted Allocation",$M153*_xll.BC.TURNOVER(Connection,$F153,,,P$2,P$3,IF(ApplyDimOnActuals="Yes",_xlfn.HSTACK(DimArray,DimValuesArray),""))*$A153/IF($H153=0,12,$H153),"Manual Allocation",AB153))</f>
        <v/>
      </c>
      <c r="Q153" s="14" t="str" cm="1">
        <f t="array" ref="Q153">IF($F153="","",_xlfn.SWITCH($L153,"Equal allocation",ROUND($M153/12,2),"Weighted Allocation",$M153*_xll.BC.TURNOVER(Connection,$F153,,,Q$2,Q$3,IF(ApplyDimOnActuals="Yes",_xlfn.HSTACK(DimArray,DimValuesArray),""))*$A153/IF($H153=0,12,$H153),"Manual Allocation",AC153))</f>
        <v/>
      </c>
      <c r="R153" s="14" t="str" cm="1">
        <f t="array" ref="R153">IF($F153="","",_xlfn.SWITCH($L153,"Equal allocation",ROUND($M153/12,2),"Weighted Allocation",$M153*_xll.BC.TURNOVER(Connection,$F153,,,R$2,R$3,IF(ApplyDimOnActuals="Yes",_xlfn.HSTACK(DimArray,DimValuesArray),""))*$A153/IF($H153=0,12,$H153),"Manual Allocation",AD153))</f>
        <v/>
      </c>
      <c r="S153" s="14" t="str" cm="1">
        <f t="array" ref="S153">IF($F153="","",_xlfn.SWITCH($L153,"Equal allocation",ROUND($M153/12,2),"Weighted Allocation",$M153*_xll.BC.TURNOVER(Connection,$F153,,,S$2,S$3,IF(ApplyDimOnActuals="Yes",_xlfn.HSTACK(DimArray,DimValuesArray),""))*$A153/IF($H153=0,12,$H153),"Manual Allocation",AE153))</f>
        <v/>
      </c>
      <c r="T153" s="14" t="str" cm="1">
        <f t="array" ref="T153">IF($F153="","",_xlfn.SWITCH($L153,"Equal allocation",ROUND($M153/12,2),"Weighted Allocation",$M153*_xll.BC.TURNOVER(Connection,$F153,,,T$2,T$3,IF(ApplyDimOnActuals="Yes",_xlfn.HSTACK(DimArray,DimValuesArray),""))*$A153/IF($H153=0,12,$H153),"Manual Allocation",AF153))</f>
        <v/>
      </c>
      <c r="U153" s="14" t="str" cm="1">
        <f t="array" ref="U153">IF($F153="","",_xlfn.SWITCH($L153,"Equal allocation",ROUND($M153/12,2),"Weighted Allocation",$M153*_xll.BC.TURNOVER(Connection,$F153,,,U$2,U$3,IF(ApplyDimOnActuals="Yes",_xlfn.HSTACK(DimArray,DimValuesArray),""))*$A153/IF($H153=0,12,$H153),"Manual Allocation",AG153))</f>
        <v/>
      </c>
      <c r="V153" s="14" t="str" cm="1">
        <f t="array" ref="V153">IF($F153="","",_xlfn.SWITCH($L153,"Equal allocation",ROUND($M153/12,2),"Weighted Allocation",$M153*_xll.BC.TURNOVER(Connection,$F153,,,V$2,V$3,IF(ApplyDimOnActuals="Yes",_xlfn.HSTACK(DimArray,DimValuesArray),""))*$A153/IF($H153=0,12,$H153),"Manual Allocation",AH153))</f>
        <v/>
      </c>
      <c r="W153" s="14" t="str" cm="1">
        <f t="array" ref="W153">IF($F153="","",_xlfn.SWITCH($L153,"Equal allocation",ROUND($M153/12,2),"Weighted Allocation",$M153*_xll.BC.TURNOVER(Connection,$F153,,,W$2,W$3,IF(ApplyDimOnActuals="Yes",_xlfn.HSTACK(DimArray,DimValuesArray),""))*$A153/IF($H153=0,12,$H153),"Manual Allocation",AI153))</f>
        <v/>
      </c>
      <c r="X153" s="14" t="str" cm="1">
        <f t="array" ref="X153">IF($F153="","",_xlfn.SWITCH($L153,"Equal allocation",ROUND($M153/12,2),"Weighted Allocation",$M153*_xll.BC.TURNOVER(Connection,$F153,,,X$2,X$3,IF(ApplyDimOnActuals="Yes",_xlfn.HSTACK(DimArray,DimValuesArray),""))*$A153/IF($H153=0,12,$H153),"Manual Allocation",AJ153))</f>
        <v/>
      </c>
      <c r="Y153" s="14" t="str" cm="1">
        <f t="array" ref="Y153">IF($F153="","",_xlfn.SWITCH($L153,"Equal allocation",ROUND($M153/12,2),"Weighted Allocation",$M153*_xll.BC.TURNOVER(Connection,$F153,,,Y$2,Y$3,IF(ApplyDimOnActuals="Yes",_xlfn.HSTACK(DimArray,DimValuesArray),""))*$A153/IF($H153=0,12,$H153),"Manual Allocation",AK153))</f>
        <v/>
      </c>
      <c r="Z153" s="14" t="str" cm="1">
        <f t="array" ref="Z153">IF($F153="","",_xlfn.SWITCH($L153,"Equal allocation",ROUND($M153/12,2),"Weighted Allocation",$M153*_xll.BC.TURNOVER(Connection,$F153,,,Z$2,Z$3,IF(ApplyDimOnActuals="Yes",_xlfn.HSTACK(DimArray,DimValuesArray),""))*$A153/IF($H153=0,12,$H153),"Manual Allocation",AL153))</f>
        <v/>
      </c>
    </row>
    <row r="154" spans="10:26" x14ac:dyDescent="0.45">
      <c r="J154" s="15" t="str" cm="1">
        <f t="array" ref="J154">IF($F154="","",_xll.BC.WRITEBACKBUDGET(Connection,$G$8,$G$9,$A$8:$A$11,$L$1,$F154,$O154:$Z154,$O$1:$Z$1,$K154,_xlfn.HSTACK(DimArray,DimValuesArray)))</f>
        <v/>
      </c>
      <c r="L154" s="15" t="str">
        <f t="shared" si="10"/>
        <v/>
      </c>
      <c r="M154" s="14" t="str">
        <f t="shared" si="11"/>
        <v/>
      </c>
      <c r="N154" s="14" t="str">
        <f t="shared" si="12"/>
        <v/>
      </c>
      <c r="O154" s="14" t="str" cm="1">
        <f t="array" ref="O154">IF($F154="","",_xlfn.SWITCH($L154,"Equal allocation",ROUND($M154/12,2),"Weighted Allocation",$M154*_xll.BC.TURNOVER(Connection,$F154,,,O$2,O$3,IF(ApplyDimOnActuals="Yes",_xlfn.HSTACK(DimArray,DimValuesArray),""))*$A154/IF($H154=0,12,$H154),"Manual Allocation",AA154))</f>
        <v/>
      </c>
      <c r="P154" s="14" t="str" cm="1">
        <f t="array" ref="P154">IF($F154="","",_xlfn.SWITCH($L154,"Equal allocation",ROUND($M154/12,2),"Weighted Allocation",$M154*_xll.BC.TURNOVER(Connection,$F154,,,P$2,P$3,IF(ApplyDimOnActuals="Yes",_xlfn.HSTACK(DimArray,DimValuesArray),""))*$A154/IF($H154=0,12,$H154),"Manual Allocation",AB154))</f>
        <v/>
      </c>
      <c r="Q154" s="14" t="str" cm="1">
        <f t="array" ref="Q154">IF($F154="","",_xlfn.SWITCH($L154,"Equal allocation",ROUND($M154/12,2),"Weighted Allocation",$M154*_xll.BC.TURNOVER(Connection,$F154,,,Q$2,Q$3,IF(ApplyDimOnActuals="Yes",_xlfn.HSTACK(DimArray,DimValuesArray),""))*$A154/IF($H154=0,12,$H154),"Manual Allocation",AC154))</f>
        <v/>
      </c>
      <c r="R154" s="14" t="str" cm="1">
        <f t="array" ref="R154">IF($F154="","",_xlfn.SWITCH($L154,"Equal allocation",ROUND($M154/12,2),"Weighted Allocation",$M154*_xll.BC.TURNOVER(Connection,$F154,,,R$2,R$3,IF(ApplyDimOnActuals="Yes",_xlfn.HSTACK(DimArray,DimValuesArray),""))*$A154/IF($H154=0,12,$H154),"Manual Allocation",AD154))</f>
        <v/>
      </c>
      <c r="S154" s="14" t="str" cm="1">
        <f t="array" ref="S154">IF($F154="","",_xlfn.SWITCH($L154,"Equal allocation",ROUND($M154/12,2),"Weighted Allocation",$M154*_xll.BC.TURNOVER(Connection,$F154,,,S$2,S$3,IF(ApplyDimOnActuals="Yes",_xlfn.HSTACK(DimArray,DimValuesArray),""))*$A154/IF($H154=0,12,$H154),"Manual Allocation",AE154))</f>
        <v/>
      </c>
      <c r="T154" s="14" t="str" cm="1">
        <f t="array" ref="T154">IF($F154="","",_xlfn.SWITCH($L154,"Equal allocation",ROUND($M154/12,2),"Weighted Allocation",$M154*_xll.BC.TURNOVER(Connection,$F154,,,T$2,T$3,IF(ApplyDimOnActuals="Yes",_xlfn.HSTACK(DimArray,DimValuesArray),""))*$A154/IF($H154=0,12,$H154),"Manual Allocation",AF154))</f>
        <v/>
      </c>
      <c r="U154" s="14" t="str" cm="1">
        <f t="array" ref="U154">IF($F154="","",_xlfn.SWITCH($L154,"Equal allocation",ROUND($M154/12,2),"Weighted Allocation",$M154*_xll.BC.TURNOVER(Connection,$F154,,,U$2,U$3,IF(ApplyDimOnActuals="Yes",_xlfn.HSTACK(DimArray,DimValuesArray),""))*$A154/IF($H154=0,12,$H154),"Manual Allocation",AG154))</f>
        <v/>
      </c>
      <c r="V154" s="14" t="str" cm="1">
        <f t="array" ref="V154">IF($F154="","",_xlfn.SWITCH($L154,"Equal allocation",ROUND($M154/12,2),"Weighted Allocation",$M154*_xll.BC.TURNOVER(Connection,$F154,,,V$2,V$3,IF(ApplyDimOnActuals="Yes",_xlfn.HSTACK(DimArray,DimValuesArray),""))*$A154/IF($H154=0,12,$H154),"Manual Allocation",AH154))</f>
        <v/>
      </c>
      <c r="W154" s="14" t="str" cm="1">
        <f t="array" ref="W154">IF($F154="","",_xlfn.SWITCH($L154,"Equal allocation",ROUND($M154/12,2),"Weighted Allocation",$M154*_xll.BC.TURNOVER(Connection,$F154,,,W$2,W$3,IF(ApplyDimOnActuals="Yes",_xlfn.HSTACK(DimArray,DimValuesArray),""))*$A154/IF($H154=0,12,$H154),"Manual Allocation",AI154))</f>
        <v/>
      </c>
      <c r="X154" s="14" t="str" cm="1">
        <f t="array" ref="X154">IF($F154="","",_xlfn.SWITCH($L154,"Equal allocation",ROUND($M154/12,2),"Weighted Allocation",$M154*_xll.BC.TURNOVER(Connection,$F154,,,X$2,X$3,IF(ApplyDimOnActuals="Yes",_xlfn.HSTACK(DimArray,DimValuesArray),""))*$A154/IF($H154=0,12,$H154),"Manual Allocation",AJ154))</f>
        <v/>
      </c>
      <c r="Y154" s="14" t="str" cm="1">
        <f t="array" ref="Y154">IF($F154="","",_xlfn.SWITCH($L154,"Equal allocation",ROUND($M154/12,2),"Weighted Allocation",$M154*_xll.BC.TURNOVER(Connection,$F154,,,Y$2,Y$3,IF(ApplyDimOnActuals="Yes",_xlfn.HSTACK(DimArray,DimValuesArray),""))*$A154/IF($H154=0,12,$H154),"Manual Allocation",AK154))</f>
        <v/>
      </c>
      <c r="Z154" s="14" t="str" cm="1">
        <f t="array" ref="Z154">IF($F154="","",_xlfn.SWITCH($L154,"Equal allocation",ROUND($M154/12,2),"Weighted Allocation",$M154*_xll.BC.TURNOVER(Connection,$F154,,,Z$2,Z$3,IF(ApplyDimOnActuals="Yes",_xlfn.HSTACK(DimArray,DimValuesArray),""))*$A154/IF($H154=0,12,$H154),"Manual Allocation",AL154))</f>
        <v/>
      </c>
    </row>
    <row r="155" spans="10:26" x14ac:dyDescent="0.45">
      <c r="J155" s="15" t="str" cm="1">
        <f t="array" ref="J155">IF($F155="","",_xll.BC.WRITEBACKBUDGET(Connection,$G$8,$G$9,$A$8:$A$11,$L$1,$F155,$O155:$Z155,$O$1:$Z$1,$K155,_xlfn.HSTACK(DimArray,DimValuesArray)))</f>
        <v/>
      </c>
      <c r="L155" s="15" t="str">
        <f t="shared" si="10"/>
        <v/>
      </c>
      <c r="M155" s="14" t="str">
        <f t="shared" si="11"/>
        <v/>
      </c>
      <c r="N155" s="14" t="str">
        <f t="shared" si="12"/>
        <v/>
      </c>
      <c r="O155" s="14" t="str" cm="1">
        <f t="array" ref="O155">IF($F155="","",_xlfn.SWITCH($L155,"Equal allocation",ROUND($M155/12,2),"Weighted Allocation",$M155*_xll.BC.TURNOVER(Connection,$F155,,,O$2,O$3,IF(ApplyDimOnActuals="Yes",_xlfn.HSTACK(DimArray,DimValuesArray),""))*$A155/IF($H155=0,12,$H155),"Manual Allocation",AA155))</f>
        <v/>
      </c>
      <c r="P155" s="14" t="str" cm="1">
        <f t="array" ref="P155">IF($F155="","",_xlfn.SWITCH($L155,"Equal allocation",ROUND($M155/12,2),"Weighted Allocation",$M155*_xll.BC.TURNOVER(Connection,$F155,,,P$2,P$3,IF(ApplyDimOnActuals="Yes",_xlfn.HSTACK(DimArray,DimValuesArray),""))*$A155/IF($H155=0,12,$H155),"Manual Allocation",AB155))</f>
        <v/>
      </c>
      <c r="Q155" s="14" t="str" cm="1">
        <f t="array" ref="Q155">IF($F155="","",_xlfn.SWITCH($L155,"Equal allocation",ROUND($M155/12,2),"Weighted Allocation",$M155*_xll.BC.TURNOVER(Connection,$F155,,,Q$2,Q$3,IF(ApplyDimOnActuals="Yes",_xlfn.HSTACK(DimArray,DimValuesArray),""))*$A155/IF($H155=0,12,$H155),"Manual Allocation",AC155))</f>
        <v/>
      </c>
      <c r="R155" s="14" t="str" cm="1">
        <f t="array" ref="R155">IF($F155="","",_xlfn.SWITCH($L155,"Equal allocation",ROUND($M155/12,2),"Weighted Allocation",$M155*_xll.BC.TURNOVER(Connection,$F155,,,R$2,R$3,IF(ApplyDimOnActuals="Yes",_xlfn.HSTACK(DimArray,DimValuesArray),""))*$A155/IF($H155=0,12,$H155),"Manual Allocation",AD155))</f>
        <v/>
      </c>
      <c r="S155" s="14" t="str" cm="1">
        <f t="array" ref="S155">IF($F155="","",_xlfn.SWITCH($L155,"Equal allocation",ROUND($M155/12,2),"Weighted Allocation",$M155*_xll.BC.TURNOVER(Connection,$F155,,,S$2,S$3,IF(ApplyDimOnActuals="Yes",_xlfn.HSTACK(DimArray,DimValuesArray),""))*$A155/IF($H155=0,12,$H155),"Manual Allocation",AE155))</f>
        <v/>
      </c>
      <c r="T155" s="14" t="str" cm="1">
        <f t="array" ref="T155">IF($F155="","",_xlfn.SWITCH($L155,"Equal allocation",ROUND($M155/12,2),"Weighted Allocation",$M155*_xll.BC.TURNOVER(Connection,$F155,,,T$2,T$3,IF(ApplyDimOnActuals="Yes",_xlfn.HSTACK(DimArray,DimValuesArray),""))*$A155/IF($H155=0,12,$H155),"Manual Allocation",AF155))</f>
        <v/>
      </c>
      <c r="U155" s="14" t="str" cm="1">
        <f t="array" ref="U155">IF($F155="","",_xlfn.SWITCH($L155,"Equal allocation",ROUND($M155/12,2),"Weighted Allocation",$M155*_xll.BC.TURNOVER(Connection,$F155,,,U$2,U$3,IF(ApplyDimOnActuals="Yes",_xlfn.HSTACK(DimArray,DimValuesArray),""))*$A155/IF($H155=0,12,$H155),"Manual Allocation",AG155))</f>
        <v/>
      </c>
      <c r="V155" s="14" t="str" cm="1">
        <f t="array" ref="V155">IF($F155="","",_xlfn.SWITCH($L155,"Equal allocation",ROUND($M155/12,2),"Weighted Allocation",$M155*_xll.BC.TURNOVER(Connection,$F155,,,V$2,V$3,IF(ApplyDimOnActuals="Yes",_xlfn.HSTACK(DimArray,DimValuesArray),""))*$A155/IF($H155=0,12,$H155),"Manual Allocation",AH155))</f>
        <v/>
      </c>
      <c r="W155" s="14" t="str" cm="1">
        <f t="array" ref="W155">IF($F155="","",_xlfn.SWITCH($L155,"Equal allocation",ROUND($M155/12,2),"Weighted Allocation",$M155*_xll.BC.TURNOVER(Connection,$F155,,,W$2,W$3,IF(ApplyDimOnActuals="Yes",_xlfn.HSTACK(DimArray,DimValuesArray),""))*$A155/IF($H155=0,12,$H155),"Manual Allocation",AI155))</f>
        <v/>
      </c>
      <c r="X155" s="14" t="str" cm="1">
        <f t="array" ref="X155">IF($F155="","",_xlfn.SWITCH($L155,"Equal allocation",ROUND($M155/12,2),"Weighted Allocation",$M155*_xll.BC.TURNOVER(Connection,$F155,,,X$2,X$3,IF(ApplyDimOnActuals="Yes",_xlfn.HSTACK(DimArray,DimValuesArray),""))*$A155/IF($H155=0,12,$H155),"Manual Allocation",AJ155))</f>
        <v/>
      </c>
      <c r="Y155" s="14" t="str" cm="1">
        <f t="array" ref="Y155">IF($F155="","",_xlfn.SWITCH($L155,"Equal allocation",ROUND($M155/12,2),"Weighted Allocation",$M155*_xll.BC.TURNOVER(Connection,$F155,,,Y$2,Y$3,IF(ApplyDimOnActuals="Yes",_xlfn.HSTACK(DimArray,DimValuesArray),""))*$A155/IF($H155=0,12,$H155),"Manual Allocation",AK155))</f>
        <v/>
      </c>
      <c r="Z155" s="14" t="str" cm="1">
        <f t="array" ref="Z155">IF($F155="","",_xlfn.SWITCH($L155,"Equal allocation",ROUND($M155/12,2),"Weighted Allocation",$M155*_xll.BC.TURNOVER(Connection,$F155,,,Z$2,Z$3,IF(ApplyDimOnActuals="Yes",_xlfn.HSTACK(DimArray,DimValuesArray),""))*$A155/IF($H155=0,12,$H155),"Manual Allocation",AL155))</f>
        <v/>
      </c>
    </row>
    <row r="156" spans="10:26" x14ac:dyDescent="0.45">
      <c r="J156" s="15" t="str" cm="1">
        <f t="array" ref="J156">IF($F156="","",_xll.BC.WRITEBACKBUDGET(Connection,$G$8,$G$9,$A$8:$A$11,$L$1,$F156,$O156:$Z156,$O$1:$Z$1,$K156,_xlfn.HSTACK(DimArray,DimValuesArray)))</f>
        <v/>
      </c>
      <c r="L156" s="15" t="str">
        <f t="shared" si="10"/>
        <v/>
      </c>
      <c r="M156" s="14" t="str">
        <f t="shared" si="11"/>
        <v/>
      </c>
      <c r="N156" s="14" t="str">
        <f t="shared" si="12"/>
        <v/>
      </c>
      <c r="O156" s="14" t="str" cm="1">
        <f t="array" ref="O156">IF($F156="","",_xlfn.SWITCH($L156,"Equal allocation",ROUND($M156/12,2),"Weighted Allocation",$M156*_xll.BC.TURNOVER(Connection,$F156,,,O$2,O$3,IF(ApplyDimOnActuals="Yes",_xlfn.HSTACK(DimArray,DimValuesArray),""))*$A156/IF($H156=0,12,$H156),"Manual Allocation",AA156))</f>
        <v/>
      </c>
      <c r="P156" s="14" t="str" cm="1">
        <f t="array" ref="P156">IF($F156="","",_xlfn.SWITCH($L156,"Equal allocation",ROUND($M156/12,2),"Weighted Allocation",$M156*_xll.BC.TURNOVER(Connection,$F156,,,P$2,P$3,IF(ApplyDimOnActuals="Yes",_xlfn.HSTACK(DimArray,DimValuesArray),""))*$A156/IF($H156=0,12,$H156),"Manual Allocation",AB156))</f>
        <v/>
      </c>
      <c r="Q156" s="14" t="str" cm="1">
        <f t="array" ref="Q156">IF($F156="","",_xlfn.SWITCH($L156,"Equal allocation",ROUND($M156/12,2),"Weighted Allocation",$M156*_xll.BC.TURNOVER(Connection,$F156,,,Q$2,Q$3,IF(ApplyDimOnActuals="Yes",_xlfn.HSTACK(DimArray,DimValuesArray),""))*$A156/IF($H156=0,12,$H156),"Manual Allocation",AC156))</f>
        <v/>
      </c>
      <c r="R156" s="14" t="str" cm="1">
        <f t="array" ref="R156">IF($F156="","",_xlfn.SWITCH($L156,"Equal allocation",ROUND($M156/12,2),"Weighted Allocation",$M156*_xll.BC.TURNOVER(Connection,$F156,,,R$2,R$3,IF(ApplyDimOnActuals="Yes",_xlfn.HSTACK(DimArray,DimValuesArray),""))*$A156/IF($H156=0,12,$H156),"Manual Allocation",AD156))</f>
        <v/>
      </c>
      <c r="S156" s="14" t="str" cm="1">
        <f t="array" ref="S156">IF($F156="","",_xlfn.SWITCH($L156,"Equal allocation",ROUND($M156/12,2),"Weighted Allocation",$M156*_xll.BC.TURNOVER(Connection,$F156,,,S$2,S$3,IF(ApplyDimOnActuals="Yes",_xlfn.HSTACK(DimArray,DimValuesArray),""))*$A156/IF($H156=0,12,$H156),"Manual Allocation",AE156))</f>
        <v/>
      </c>
      <c r="T156" s="14" t="str" cm="1">
        <f t="array" ref="T156">IF($F156="","",_xlfn.SWITCH($L156,"Equal allocation",ROUND($M156/12,2),"Weighted Allocation",$M156*_xll.BC.TURNOVER(Connection,$F156,,,T$2,T$3,IF(ApplyDimOnActuals="Yes",_xlfn.HSTACK(DimArray,DimValuesArray),""))*$A156/IF($H156=0,12,$H156),"Manual Allocation",AF156))</f>
        <v/>
      </c>
      <c r="U156" s="14" t="str" cm="1">
        <f t="array" ref="U156">IF($F156="","",_xlfn.SWITCH($L156,"Equal allocation",ROUND($M156/12,2),"Weighted Allocation",$M156*_xll.BC.TURNOVER(Connection,$F156,,,U$2,U$3,IF(ApplyDimOnActuals="Yes",_xlfn.HSTACK(DimArray,DimValuesArray),""))*$A156/IF($H156=0,12,$H156),"Manual Allocation",AG156))</f>
        <v/>
      </c>
      <c r="V156" s="14" t="str" cm="1">
        <f t="array" ref="V156">IF($F156="","",_xlfn.SWITCH($L156,"Equal allocation",ROUND($M156/12,2),"Weighted Allocation",$M156*_xll.BC.TURNOVER(Connection,$F156,,,V$2,V$3,IF(ApplyDimOnActuals="Yes",_xlfn.HSTACK(DimArray,DimValuesArray),""))*$A156/IF($H156=0,12,$H156),"Manual Allocation",AH156))</f>
        <v/>
      </c>
      <c r="W156" s="14" t="str" cm="1">
        <f t="array" ref="W156">IF($F156="","",_xlfn.SWITCH($L156,"Equal allocation",ROUND($M156/12,2),"Weighted Allocation",$M156*_xll.BC.TURNOVER(Connection,$F156,,,W$2,W$3,IF(ApplyDimOnActuals="Yes",_xlfn.HSTACK(DimArray,DimValuesArray),""))*$A156/IF($H156=0,12,$H156),"Manual Allocation",AI156))</f>
        <v/>
      </c>
      <c r="X156" s="14" t="str" cm="1">
        <f t="array" ref="X156">IF($F156="","",_xlfn.SWITCH($L156,"Equal allocation",ROUND($M156/12,2),"Weighted Allocation",$M156*_xll.BC.TURNOVER(Connection,$F156,,,X$2,X$3,IF(ApplyDimOnActuals="Yes",_xlfn.HSTACK(DimArray,DimValuesArray),""))*$A156/IF($H156=0,12,$H156),"Manual Allocation",AJ156))</f>
        <v/>
      </c>
      <c r="Y156" s="14" t="str" cm="1">
        <f t="array" ref="Y156">IF($F156="","",_xlfn.SWITCH($L156,"Equal allocation",ROUND($M156/12,2),"Weighted Allocation",$M156*_xll.BC.TURNOVER(Connection,$F156,,,Y$2,Y$3,IF(ApplyDimOnActuals="Yes",_xlfn.HSTACK(DimArray,DimValuesArray),""))*$A156/IF($H156=0,12,$H156),"Manual Allocation",AK156))</f>
        <v/>
      </c>
      <c r="Z156" s="14" t="str" cm="1">
        <f t="array" ref="Z156">IF($F156="","",_xlfn.SWITCH($L156,"Equal allocation",ROUND($M156/12,2),"Weighted Allocation",$M156*_xll.BC.TURNOVER(Connection,$F156,,,Z$2,Z$3,IF(ApplyDimOnActuals="Yes",_xlfn.HSTACK(DimArray,DimValuesArray),""))*$A156/IF($H156=0,12,$H156),"Manual Allocation",AL156))</f>
        <v/>
      </c>
    </row>
    <row r="157" spans="10:26" x14ac:dyDescent="0.45">
      <c r="J157" s="15" t="str" cm="1">
        <f t="array" ref="J157">IF($F157="","",_xll.BC.WRITEBACKBUDGET(Connection,$G$8,$G$9,$A$8:$A$11,$L$1,$F157,$O157:$Z157,$O$1:$Z$1,$K157,_xlfn.HSTACK(DimArray,DimValuesArray)))</f>
        <v/>
      </c>
      <c r="L157" s="15" t="str">
        <f t="shared" ref="L157:L220" si="13">IF(F157&lt;&gt;"","Equal Allocation","")</f>
        <v/>
      </c>
      <c r="M157" s="14" t="str">
        <f t="shared" si="11"/>
        <v/>
      </c>
      <c r="N157" s="14" t="str">
        <f t="shared" si="12"/>
        <v/>
      </c>
      <c r="O157" s="14" t="str" cm="1">
        <f t="array" ref="O157">IF($F157="","",_xlfn.SWITCH($L157,"Equal allocation",ROUND($M157/12,2),"Weighted Allocation",$M157*_xll.BC.TURNOVER(Connection,$F157,,,O$2,O$3,IF(ApplyDimOnActuals="Yes",_xlfn.HSTACK(DimArray,DimValuesArray),""))*$A157/IF($H157=0,12,$H157),"Manual Allocation",AA157))</f>
        <v/>
      </c>
      <c r="P157" s="14" t="str" cm="1">
        <f t="array" ref="P157">IF($F157="","",_xlfn.SWITCH($L157,"Equal allocation",ROUND($M157/12,2),"Weighted Allocation",$M157*_xll.BC.TURNOVER(Connection,$F157,,,P$2,P$3,IF(ApplyDimOnActuals="Yes",_xlfn.HSTACK(DimArray,DimValuesArray),""))*$A157/IF($H157=0,12,$H157),"Manual Allocation",AB157))</f>
        <v/>
      </c>
      <c r="Q157" s="14" t="str" cm="1">
        <f t="array" ref="Q157">IF($F157="","",_xlfn.SWITCH($L157,"Equal allocation",ROUND($M157/12,2),"Weighted Allocation",$M157*_xll.BC.TURNOVER(Connection,$F157,,,Q$2,Q$3,IF(ApplyDimOnActuals="Yes",_xlfn.HSTACK(DimArray,DimValuesArray),""))*$A157/IF($H157=0,12,$H157),"Manual Allocation",AC157))</f>
        <v/>
      </c>
      <c r="R157" s="14" t="str" cm="1">
        <f t="array" ref="R157">IF($F157="","",_xlfn.SWITCH($L157,"Equal allocation",ROUND($M157/12,2),"Weighted Allocation",$M157*_xll.BC.TURNOVER(Connection,$F157,,,R$2,R$3,IF(ApplyDimOnActuals="Yes",_xlfn.HSTACK(DimArray,DimValuesArray),""))*$A157/IF($H157=0,12,$H157),"Manual Allocation",AD157))</f>
        <v/>
      </c>
      <c r="S157" s="14" t="str" cm="1">
        <f t="array" ref="S157">IF($F157="","",_xlfn.SWITCH($L157,"Equal allocation",ROUND($M157/12,2),"Weighted Allocation",$M157*_xll.BC.TURNOVER(Connection,$F157,,,S$2,S$3,IF(ApplyDimOnActuals="Yes",_xlfn.HSTACK(DimArray,DimValuesArray),""))*$A157/IF($H157=0,12,$H157),"Manual Allocation",AE157))</f>
        <v/>
      </c>
      <c r="T157" s="14" t="str" cm="1">
        <f t="array" ref="T157">IF($F157="","",_xlfn.SWITCH($L157,"Equal allocation",ROUND($M157/12,2),"Weighted Allocation",$M157*_xll.BC.TURNOVER(Connection,$F157,,,T$2,T$3,IF(ApplyDimOnActuals="Yes",_xlfn.HSTACK(DimArray,DimValuesArray),""))*$A157/IF($H157=0,12,$H157),"Manual Allocation",AF157))</f>
        <v/>
      </c>
      <c r="U157" s="14" t="str" cm="1">
        <f t="array" ref="U157">IF($F157="","",_xlfn.SWITCH($L157,"Equal allocation",ROUND($M157/12,2),"Weighted Allocation",$M157*_xll.BC.TURNOVER(Connection,$F157,,,U$2,U$3,IF(ApplyDimOnActuals="Yes",_xlfn.HSTACK(DimArray,DimValuesArray),""))*$A157/IF($H157=0,12,$H157),"Manual Allocation",AG157))</f>
        <v/>
      </c>
      <c r="V157" s="14" t="str" cm="1">
        <f t="array" ref="V157">IF($F157="","",_xlfn.SWITCH($L157,"Equal allocation",ROUND($M157/12,2),"Weighted Allocation",$M157*_xll.BC.TURNOVER(Connection,$F157,,,V$2,V$3,IF(ApplyDimOnActuals="Yes",_xlfn.HSTACK(DimArray,DimValuesArray),""))*$A157/IF($H157=0,12,$H157),"Manual Allocation",AH157))</f>
        <v/>
      </c>
      <c r="W157" s="14" t="str" cm="1">
        <f t="array" ref="W157">IF($F157="","",_xlfn.SWITCH($L157,"Equal allocation",ROUND($M157/12,2),"Weighted Allocation",$M157*_xll.BC.TURNOVER(Connection,$F157,,,W$2,W$3,IF(ApplyDimOnActuals="Yes",_xlfn.HSTACK(DimArray,DimValuesArray),""))*$A157/IF($H157=0,12,$H157),"Manual Allocation",AI157))</f>
        <v/>
      </c>
      <c r="X157" s="14" t="str" cm="1">
        <f t="array" ref="X157">IF($F157="","",_xlfn.SWITCH($L157,"Equal allocation",ROUND($M157/12,2),"Weighted Allocation",$M157*_xll.BC.TURNOVER(Connection,$F157,,,X$2,X$3,IF(ApplyDimOnActuals="Yes",_xlfn.HSTACK(DimArray,DimValuesArray),""))*$A157/IF($H157=0,12,$H157),"Manual Allocation",AJ157))</f>
        <v/>
      </c>
      <c r="Y157" s="14" t="str" cm="1">
        <f t="array" ref="Y157">IF($F157="","",_xlfn.SWITCH($L157,"Equal allocation",ROUND($M157/12,2),"Weighted Allocation",$M157*_xll.BC.TURNOVER(Connection,$F157,,,Y$2,Y$3,IF(ApplyDimOnActuals="Yes",_xlfn.HSTACK(DimArray,DimValuesArray),""))*$A157/IF($H157=0,12,$H157),"Manual Allocation",AK157))</f>
        <v/>
      </c>
      <c r="Z157" s="14" t="str" cm="1">
        <f t="array" ref="Z157">IF($F157="","",_xlfn.SWITCH($L157,"Equal allocation",ROUND($M157/12,2),"Weighted Allocation",$M157*_xll.BC.TURNOVER(Connection,$F157,,,Z$2,Z$3,IF(ApplyDimOnActuals="Yes",_xlfn.HSTACK(DimArray,DimValuesArray),""))*$A157/IF($H157=0,12,$H157),"Manual Allocation",AL157))</f>
        <v/>
      </c>
    </row>
    <row r="158" spans="10:26" x14ac:dyDescent="0.45">
      <c r="J158" s="15" t="str" cm="1">
        <f t="array" ref="J158">IF($F158="","",_xll.BC.WRITEBACKBUDGET(Connection,$G$8,$G$9,$A$8:$A$11,$L$1,$F158,$O158:$Z158,$O$1:$Z$1,$K158,_xlfn.HSTACK(DimArray,DimValuesArray)))</f>
        <v/>
      </c>
      <c r="L158" s="15" t="str">
        <f t="shared" si="13"/>
        <v/>
      </c>
      <c r="M158" s="14" t="str">
        <f t="shared" si="11"/>
        <v/>
      </c>
      <c r="N158" s="14" t="str">
        <f t="shared" si="12"/>
        <v/>
      </c>
      <c r="O158" s="14" t="str" cm="1">
        <f t="array" ref="O158">IF($F158="","",_xlfn.SWITCH($L158,"Equal allocation",ROUND($M158/12,2),"Weighted Allocation",$M158*_xll.BC.TURNOVER(Connection,$F158,,,O$2,O$3,IF(ApplyDimOnActuals="Yes",_xlfn.HSTACK(DimArray,DimValuesArray),""))*$A158/IF($H158=0,12,$H158),"Manual Allocation",AA158))</f>
        <v/>
      </c>
      <c r="P158" s="14" t="str" cm="1">
        <f t="array" ref="P158">IF($F158="","",_xlfn.SWITCH($L158,"Equal allocation",ROUND($M158/12,2),"Weighted Allocation",$M158*_xll.BC.TURNOVER(Connection,$F158,,,P$2,P$3,IF(ApplyDimOnActuals="Yes",_xlfn.HSTACK(DimArray,DimValuesArray),""))*$A158/IF($H158=0,12,$H158),"Manual Allocation",AB158))</f>
        <v/>
      </c>
      <c r="Q158" s="14" t="str" cm="1">
        <f t="array" ref="Q158">IF($F158="","",_xlfn.SWITCH($L158,"Equal allocation",ROUND($M158/12,2),"Weighted Allocation",$M158*_xll.BC.TURNOVER(Connection,$F158,,,Q$2,Q$3,IF(ApplyDimOnActuals="Yes",_xlfn.HSTACK(DimArray,DimValuesArray),""))*$A158/IF($H158=0,12,$H158),"Manual Allocation",AC158))</f>
        <v/>
      </c>
      <c r="R158" s="14" t="str" cm="1">
        <f t="array" ref="R158">IF($F158="","",_xlfn.SWITCH($L158,"Equal allocation",ROUND($M158/12,2),"Weighted Allocation",$M158*_xll.BC.TURNOVER(Connection,$F158,,,R$2,R$3,IF(ApplyDimOnActuals="Yes",_xlfn.HSTACK(DimArray,DimValuesArray),""))*$A158/IF($H158=0,12,$H158),"Manual Allocation",AD158))</f>
        <v/>
      </c>
      <c r="S158" s="14" t="str" cm="1">
        <f t="array" ref="S158">IF($F158="","",_xlfn.SWITCH($L158,"Equal allocation",ROUND($M158/12,2),"Weighted Allocation",$M158*_xll.BC.TURNOVER(Connection,$F158,,,S$2,S$3,IF(ApplyDimOnActuals="Yes",_xlfn.HSTACK(DimArray,DimValuesArray),""))*$A158/IF($H158=0,12,$H158),"Manual Allocation",AE158))</f>
        <v/>
      </c>
      <c r="T158" s="14" t="str" cm="1">
        <f t="array" ref="T158">IF($F158="","",_xlfn.SWITCH($L158,"Equal allocation",ROUND($M158/12,2),"Weighted Allocation",$M158*_xll.BC.TURNOVER(Connection,$F158,,,T$2,T$3,IF(ApplyDimOnActuals="Yes",_xlfn.HSTACK(DimArray,DimValuesArray),""))*$A158/IF($H158=0,12,$H158),"Manual Allocation",AF158))</f>
        <v/>
      </c>
      <c r="U158" s="14" t="str" cm="1">
        <f t="array" ref="U158">IF($F158="","",_xlfn.SWITCH($L158,"Equal allocation",ROUND($M158/12,2),"Weighted Allocation",$M158*_xll.BC.TURNOVER(Connection,$F158,,,U$2,U$3,IF(ApplyDimOnActuals="Yes",_xlfn.HSTACK(DimArray,DimValuesArray),""))*$A158/IF($H158=0,12,$H158),"Manual Allocation",AG158))</f>
        <v/>
      </c>
      <c r="V158" s="14" t="str" cm="1">
        <f t="array" ref="V158">IF($F158="","",_xlfn.SWITCH($L158,"Equal allocation",ROUND($M158/12,2),"Weighted Allocation",$M158*_xll.BC.TURNOVER(Connection,$F158,,,V$2,V$3,IF(ApplyDimOnActuals="Yes",_xlfn.HSTACK(DimArray,DimValuesArray),""))*$A158/IF($H158=0,12,$H158),"Manual Allocation",AH158))</f>
        <v/>
      </c>
      <c r="W158" s="14" t="str" cm="1">
        <f t="array" ref="W158">IF($F158="","",_xlfn.SWITCH($L158,"Equal allocation",ROUND($M158/12,2),"Weighted Allocation",$M158*_xll.BC.TURNOVER(Connection,$F158,,,W$2,W$3,IF(ApplyDimOnActuals="Yes",_xlfn.HSTACK(DimArray,DimValuesArray),""))*$A158/IF($H158=0,12,$H158),"Manual Allocation",AI158))</f>
        <v/>
      </c>
      <c r="X158" s="14" t="str" cm="1">
        <f t="array" ref="X158">IF($F158="","",_xlfn.SWITCH($L158,"Equal allocation",ROUND($M158/12,2),"Weighted Allocation",$M158*_xll.BC.TURNOVER(Connection,$F158,,,X$2,X$3,IF(ApplyDimOnActuals="Yes",_xlfn.HSTACK(DimArray,DimValuesArray),""))*$A158/IF($H158=0,12,$H158),"Manual Allocation",AJ158))</f>
        <v/>
      </c>
      <c r="Y158" s="14" t="str" cm="1">
        <f t="array" ref="Y158">IF($F158="","",_xlfn.SWITCH($L158,"Equal allocation",ROUND($M158/12,2),"Weighted Allocation",$M158*_xll.BC.TURNOVER(Connection,$F158,,,Y$2,Y$3,IF(ApplyDimOnActuals="Yes",_xlfn.HSTACK(DimArray,DimValuesArray),""))*$A158/IF($H158=0,12,$H158),"Manual Allocation",AK158))</f>
        <v/>
      </c>
      <c r="Z158" s="14" t="str" cm="1">
        <f t="array" ref="Z158">IF($F158="","",_xlfn.SWITCH($L158,"Equal allocation",ROUND($M158/12,2),"Weighted Allocation",$M158*_xll.BC.TURNOVER(Connection,$F158,,,Z$2,Z$3,IF(ApplyDimOnActuals="Yes",_xlfn.HSTACK(DimArray,DimValuesArray),""))*$A158/IF($H158=0,12,$H158),"Manual Allocation",AL158))</f>
        <v/>
      </c>
    </row>
    <row r="159" spans="10:26" x14ac:dyDescent="0.45">
      <c r="J159" s="15" t="str" cm="1">
        <f t="array" ref="J159">IF($F159="","",_xll.BC.WRITEBACKBUDGET(Connection,$G$8,$G$9,$A$8:$A$11,$L$1,$F159,$O159:$Z159,$O$1:$Z$1,$K159,_xlfn.HSTACK(DimArray,DimValuesArray)))</f>
        <v/>
      </c>
      <c r="L159" s="15" t="str">
        <f t="shared" si="13"/>
        <v/>
      </c>
      <c r="M159" s="14" t="str">
        <f t="shared" si="11"/>
        <v/>
      </c>
      <c r="N159" s="14" t="str">
        <f t="shared" si="12"/>
        <v/>
      </c>
      <c r="O159" s="14" t="str" cm="1">
        <f t="array" ref="O159">IF($F159="","",_xlfn.SWITCH($L159,"Equal allocation",ROUND($M159/12,2),"Weighted Allocation",$M159*_xll.BC.TURNOVER(Connection,$F159,,,O$2,O$3,IF(ApplyDimOnActuals="Yes",_xlfn.HSTACK(DimArray,DimValuesArray),""))*$A159/IF($H159=0,12,$H159),"Manual Allocation",AA159))</f>
        <v/>
      </c>
      <c r="P159" s="14" t="str" cm="1">
        <f t="array" ref="P159">IF($F159="","",_xlfn.SWITCH($L159,"Equal allocation",ROUND($M159/12,2),"Weighted Allocation",$M159*_xll.BC.TURNOVER(Connection,$F159,,,P$2,P$3,IF(ApplyDimOnActuals="Yes",_xlfn.HSTACK(DimArray,DimValuesArray),""))*$A159/IF($H159=0,12,$H159),"Manual Allocation",AB159))</f>
        <v/>
      </c>
      <c r="Q159" s="14" t="str" cm="1">
        <f t="array" ref="Q159">IF($F159="","",_xlfn.SWITCH($L159,"Equal allocation",ROUND($M159/12,2),"Weighted Allocation",$M159*_xll.BC.TURNOVER(Connection,$F159,,,Q$2,Q$3,IF(ApplyDimOnActuals="Yes",_xlfn.HSTACK(DimArray,DimValuesArray),""))*$A159/IF($H159=0,12,$H159),"Manual Allocation",AC159))</f>
        <v/>
      </c>
      <c r="R159" s="14" t="str" cm="1">
        <f t="array" ref="R159">IF($F159="","",_xlfn.SWITCH($L159,"Equal allocation",ROUND($M159/12,2),"Weighted Allocation",$M159*_xll.BC.TURNOVER(Connection,$F159,,,R$2,R$3,IF(ApplyDimOnActuals="Yes",_xlfn.HSTACK(DimArray,DimValuesArray),""))*$A159/IF($H159=0,12,$H159),"Manual Allocation",AD159))</f>
        <v/>
      </c>
      <c r="S159" s="14" t="str" cm="1">
        <f t="array" ref="S159">IF($F159="","",_xlfn.SWITCH($L159,"Equal allocation",ROUND($M159/12,2),"Weighted Allocation",$M159*_xll.BC.TURNOVER(Connection,$F159,,,S$2,S$3,IF(ApplyDimOnActuals="Yes",_xlfn.HSTACK(DimArray,DimValuesArray),""))*$A159/IF($H159=0,12,$H159),"Manual Allocation",AE159))</f>
        <v/>
      </c>
      <c r="T159" s="14" t="str" cm="1">
        <f t="array" ref="T159">IF($F159="","",_xlfn.SWITCH($L159,"Equal allocation",ROUND($M159/12,2),"Weighted Allocation",$M159*_xll.BC.TURNOVER(Connection,$F159,,,T$2,T$3,IF(ApplyDimOnActuals="Yes",_xlfn.HSTACK(DimArray,DimValuesArray),""))*$A159/IF($H159=0,12,$H159),"Manual Allocation",AF159))</f>
        <v/>
      </c>
      <c r="U159" s="14" t="str" cm="1">
        <f t="array" ref="U159">IF($F159="","",_xlfn.SWITCH($L159,"Equal allocation",ROUND($M159/12,2),"Weighted Allocation",$M159*_xll.BC.TURNOVER(Connection,$F159,,,U$2,U$3,IF(ApplyDimOnActuals="Yes",_xlfn.HSTACK(DimArray,DimValuesArray),""))*$A159/IF($H159=0,12,$H159),"Manual Allocation",AG159))</f>
        <v/>
      </c>
      <c r="V159" s="14" t="str" cm="1">
        <f t="array" ref="V159">IF($F159="","",_xlfn.SWITCH($L159,"Equal allocation",ROUND($M159/12,2),"Weighted Allocation",$M159*_xll.BC.TURNOVER(Connection,$F159,,,V$2,V$3,IF(ApplyDimOnActuals="Yes",_xlfn.HSTACK(DimArray,DimValuesArray),""))*$A159/IF($H159=0,12,$H159),"Manual Allocation",AH159))</f>
        <v/>
      </c>
      <c r="W159" s="14" t="str" cm="1">
        <f t="array" ref="W159">IF($F159="","",_xlfn.SWITCH($L159,"Equal allocation",ROUND($M159/12,2),"Weighted Allocation",$M159*_xll.BC.TURNOVER(Connection,$F159,,,W$2,W$3,IF(ApplyDimOnActuals="Yes",_xlfn.HSTACK(DimArray,DimValuesArray),""))*$A159/IF($H159=0,12,$H159),"Manual Allocation",AI159))</f>
        <v/>
      </c>
      <c r="X159" s="14" t="str" cm="1">
        <f t="array" ref="X159">IF($F159="","",_xlfn.SWITCH($L159,"Equal allocation",ROUND($M159/12,2),"Weighted Allocation",$M159*_xll.BC.TURNOVER(Connection,$F159,,,X$2,X$3,IF(ApplyDimOnActuals="Yes",_xlfn.HSTACK(DimArray,DimValuesArray),""))*$A159/IF($H159=0,12,$H159),"Manual Allocation",AJ159))</f>
        <v/>
      </c>
      <c r="Y159" s="14" t="str" cm="1">
        <f t="array" ref="Y159">IF($F159="","",_xlfn.SWITCH($L159,"Equal allocation",ROUND($M159/12,2),"Weighted Allocation",$M159*_xll.BC.TURNOVER(Connection,$F159,,,Y$2,Y$3,IF(ApplyDimOnActuals="Yes",_xlfn.HSTACK(DimArray,DimValuesArray),""))*$A159/IF($H159=0,12,$H159),"Manual Allocation",AK159))</f>
        <v/>
      </c>
      <c r="Z159" s="14" t="str" cm="1">
        <f t="array" ref="Z159">IF($F159="","",_xlfn.SWITCH($L159,"Equal allocation",ROUND($M159/12,2),"Weighted Allocation",$M159*_xll.BC.TURNOVER(Connection,$F159,,,Z$2,Z$3,IF(ApplyDimOnActuals="Yes",_xlfn.HSTACK(DimArray,DimValuesArray),""))*$A159/IF($H159=0,12,$H159),"Manual Allocation",AL159))</f>
        <v/>
      </c>
    </row>
    <row r="160" spans="10:26" x14ac:dyDescent="0.45">
      <c r="J160" s="15" t="str" cm="1">
        <f t="array" ref="J160">IF($F160="","",_xll.BC.WRITEBACKBUDGET(Connection,$G$8,$G$9,$A$8:$A$11,$L$1,$F160,$O160:$Z160,$O$1:$Z$1,$K160,_xlfn.HSTACK(DimArray,DimValuesArray)))</f>
        <v/>
      </c>
      <c r="L160" s="15" t="str">
        <f t="shared" si="13"/>
        <v/>
      </c>
      <c r="M160" s="14" t="str">
        <f t="shared" si="11"/>
        <v/>
      </c>
      <c r="N160" s="14" t="str">
        <f t="shared" si="12"/>
        <v/>
      </c>
      <c r="O160" s="14" t="str" cm="1">
        <f t="array" ref="O160">IF($F160="","",_xlfn.SWITCH($L160,"Equal allocation",ROUND($M160/12,2),"Weighted Allocation",$M160*_xll.BC.TURNOVER(Connection,$F160,,,O$2,O$3,IF(ApplyDimOnActuals="Yes",_xlfn.HSTACK(DimArray,DimValuesArray),""))*$A160/IF($H160=0,12,$H160),"Manual Allocation",AA160))</f>
        <v/>
      </c>
      <c r="P160" s="14" t="str" cm="1">
        <f t="array" ref="P160">IF($F160="","",_xlfn.SWITCH($L160,"Equal allocation",ROUND($M160/12,2),"Weighted Allocation",$M160*_xll.BC.TURNOVER(Connection,$F160,,,P$2,P$3,IF(ApplyDimOnActuals="Yes",_xlfn.HSTACK(DimArray,DimValuesArray),""))*$A160/IF($H160=0,12,$H160),"Manual Allocation",AB160))</f>
        <v/>
      </c>
      <c r="Q160" s="14" t="str" cm="1">
        <f t="array" ref="Q160">IF($F160="","",_xlfn.SWITCH($L160,"Equal allocation",ROUND($M160/12,2),"Weighted Allocation",$M160*_xll.BC.TURNOVER(Connection,$F160,,,Q$2,Q$3,IF(ApplyDimOnActuals="Yes",_xlfn.HSTACK(DimArray,DimValuesArray),""))*$A160/IF($H160=0,12,$H160),"Manual Allocation",AC160))</f>
        <v/>
      </c>
      <c r="R160" s="14" t="str" cm="1">
        <f t="array" ref="R160">IF($F160="","",_xlfn.SWITCH($L160,"Equal allocation",ROUND($M160/12,2),"Weighted Allocation",$M160*_xll.BC.TURNOVER(Connection,$F160,,,R$2,R$3,IF(ApplyDimOnActuals="Yes",_xlfn.HSTACK(DimArray,DimValuesArray),""))*$A160/IF($H160=0,12,$H160),"Manual Allocation",AD160))</f>
        <v/>
      </c>
      <c r="S160" s="14" t="str" cm="1">
        <f t="array" ref="S160">IF($F160="","",_xlfn.SWITCH($L160,"Equal allocation",ROUND($M160/12,2),"Weighted Allocation",$M160*_xll.BC.TURNOVER(Connection,$F160,,,S$2,S$3,IF(ApplyDimOnActuals="Yes",_xlfn.HSTACK(DimArray,DimValuesArray),""))*$A160/IF($H160=0,12,$H160),"Manual Allocation",AE160))</f>
        <v/>
      </c>
      <c r="T160" s="14" t="str" cm="1">
        <f t="array" ref="T160">IF($F160="","",_xlfn.SWITCH($L160,"Equal allocation",ROUND($M160/12,2),"Weighted Allocation",$M160*_xll.BC.TURNOVER(Connection,$F160,,,T$2,T$3,IF(ApplyDimOnActuals="Yes",_xlfn.HSTACK(DimArray,DimValuesArray),""))*$A160/IF($H160=0,12,$H160),"Manual Allocation",AF160))</f>
        <v/>
      </c>
      <c r="U160" s="14" t="str" cm="1">
        <f t="array" ref="U160">IF($F160="","",_xlfn.SWITCH($L160,"Equal allocation",ROUND($M160/12,2),"Weighted Allocation",$M160*_xll.BC.TURNOVER(Connection,$F160,,,U$2,U$3,IF(ApplyDimOnActuals="Yes",_xlfn.HSTACK(DimArray,DimValuesArray),""))*$A160/IF($H160=0,12,$H160),"Manual Allocation",AG160))</f>
        <v/>
      </c>
      <c r="V160" s="14" t="str" cm="1">
        <f t="array" ref="V160">IF($F160="","",_xlfn.SWITCH($L160,"Equal allocation",ROUND($M160/12,2),"Weighted Allocation",$M160*_xll.BC.TURNOVER(Connection,$F160,,,V$2,V$3,IF(ApplyDimOnActuals="Yes",_xlfn.HSTACK(DimArray,DimValuesArray),""))*$A160/IF($H160=0,12,$H160),"Manual Allocation",AH160))</f>
        <v/>
      </c>
      <c r="W160" s="14" t="str" cm="1">
        <f t="array" ref="W160">IF($F160="","",_xlfn.SWITCH($L160,"Equal allocation",ROUND($M160/12,2),"Weighted Allocation",$M160*_xll.BC.TURNOVER(Connection,$F160,,,W$2,W$3,IF(ApplyDimOnActuals="Yes",_xlfn.HSTACK(DimArray,DimValuesArray),""))*$A160/IF($H160=0,12,$H160),"Manual Allocation",AI160))</f>
        <v/>
      </c>
      <c r="X160" s="14" t="str" cm="1">
        <f t="array" ref="X160">IF($F160="","",_xlfn.SWITCH($L160,"Equal allocation",ROUND($M160/12,2),"Weighted Allocation",$M160*_xll.BC.TURNOVER(Connection,$F160,,,X$2,X$3,IF(ApplyDimOnActuals="Yes",_xlfn.HSTACK(DimArray,DimValuesArray),""))*$A160/IF($H160=0,12,$H160),"Manual Allocation",AJ160))</f>
        <v/>
      </c>
      <c r="Y160" s="14" t="str" cm="1">
        <f t="array" ref="Y160">IF($F160="","",_xlfn.SWITCH($L160,"Equal allocation",ROUND($M160/12,2),"Weighted Allocation",$M160*_xll.BC.TURNOVER(Connection,$F160,,,Y$2,Y$3,IF(ApplyDimOnActuals="Yes",_xlfn.HSTACK(DimArray,DimValuesArray),""))*$A160/IF($H160=0,12,$H160),"Manual Allocation",AK160))</f>
        <v/>
      </c>
      <c r="Z160" s="14" t="str" cm="1">
        <f t="array" ref="Z160">IF($F160="","",_xlfn.SWITCH($L160,"Equal allocation",ROUND($M160/12,2),"Weighted Allocation",$M160*_xll.BC.TURNOVER(Connection,$F160,,,Z$2,Z$3,IF(ApplyDimOnActuals="Yes",_xlfn.HSTACK(DimArray,DimValuesArray),""))*$A160/IF($H160=0,12,$H160),"Manual Allocation",AL160))</f>
        <v/>
      </c>
    </row>
    <row r="161" spans="10:26" x14ac:dyDescent="0.45">
      <c r="J161" s="15" t="str" cm="1">
        <f t="array" ref="J161">IF($F161="","",_xll.BC.WRITEBACKBUDGET(Connection,$G$8,$G$9,$A$8:$A$11,$L$1,$F161,$O161:$Z161,$O$1:$Z$1,$K161,_xlfn.HSTACK(DimArray,DimValuesArray)))</f>
        <v/>
      </c>
      <c r="L161" s="15" t="str">
        <f t="shared" si="13"/>
        <v/>
      </c>
      <c r="M161" s="14" t="str">
        <f t="shared" si="11"/>
        <v/>
      </c>
      <c r="N161" s="14" t="str">
        <f t="shared" si="12"/>
        <v/>
      </c>
      <c r="O161" s="14" t="str" cm="1">
        <f t="array" ref="O161">IF($F161="","",_xlfn.SWITCH($L161,"Equal allocation",ROUND($M161/12,2),"Weighted Allocation",$M161*_xll.BC.TURNOVER(Connection,$F161,,,O$2,O$3,IF(ApplyDimOnActuals="Yes",_xlfn.HSTACK(DimArray,DimValuesArray),""))*$A161/IF($H161=0,12,$H161),"Manual Allocation",AA161))</f>
        <v/>
      </c>
      <c r="P161" s="14" t="str" cm="1">
        <f t="array" ref="P161">IF($F161="","",_xlfn.SWITCH($L161,"Equal allocation",ROUND($M161/12,2),"Weighted Allocation",$M161*_xll.BC.TURNOVER(Connection,$F161,,,P$2,P$3,IF(ApplyDimOnActuals="Yes",_xlfn.HSTACK(DimArray,DimValuesArray),""))*$A161/IF($H161=0,12,$H161),"Manual Allocation",AB161))</f>
        <v/>
      </c>
      <c r="Q161" s="14" t="str" cm="1">
        <f t="array" ref="Q161">IF($F161="","",_xlfn.SWITCH($L161,"Equal allocation",ROUND($M161/12,2),"Weighted Allocation",$M161*_xll.BC.TURNOVER(Connection,$F161,,,Q$2,Q$3,IF(ApplyDimOnActuals="Yes",_xlfn.HSTACK(DimArray,DimValuesArray),""))*$A161/IF($H161=0,12,$H161),"Manual Allocation",AC161))</f>
        <v/>
      </c>
      <c r="R161" s="14" t="str" cm="1">
        <f t="array" ref="R161">IF($F161="","",_xlfn.SWITCH($L161,"Equal allocation",ROUND($M161/12,2),"Weighted Allocation",$M161*_xll.BC.TURNOVER(Connection,$F161,,,R$2,R$3,IF(ApplyDimOnActuals="Yes",_xlfn.HSTACK(DimArray,DimValuesArray),""))*$A161/IF($H161=0,12,$H161),"Manual Allocation",AD161))</f>
        <v/>
      </c>
      <c r="S161" s="14" t="str" cm="1">
        <f t="array" ref="S161">IF($F161="","",_xlfn.SWITCH($L161,"Equal allocation",ROUND($M161/12,2),"Weighted Allocation",$M161*_xll.BC.TURNOVER(Connection,$F161,,,S$2,S$3,IF(ApplyDimOnActuals="Yes",_xlfn.HSTACK(DimArray,DimValuesArray),""))*$A161/IF($H161=0,12,$H161),"Manual Allocation",AE161))</f>
        <v/>
      </c>
      <c r="T161" s="14" t="str" cm="1">
        <f t="array" ref="T161">IF($F161="","",_xlfn.SWITCH($L161,"Equal allocation",ROUND($M161/12,2),"Weighted Allocation",$M161*_xll.BC.TURNOVER(Connection,$F161,,,T$2,T$3,IF(ApplyDimOnActuals="Yes",_xlfn.HSTACK(DimArray,DimValuesArray),""))*$A161/IF($H161=0,12,$H161),"Manual Allocation",AF161))</f>
        <v/>
      </c>
      <c r="U161" s="14" t="str" cm="1">
        <f t="array" ref="U161">IF($F161="","",_xlfn.SWITCH($L161,"Equal allocation",ROUND($M161/12,2),"Weighted Allocation",$M161*_xll.BC.TURNOVER(Connection,$F161,,,U$2,U$3,IF(ApplyDimOnActuals="Yes",_xlfn.HSTACK(DimArray,DimValuesArray),""))*$A161/IF($H161=0,12,$H161),"Manual Allocation",AG161))</f>
        <v/>
      </c>
      <c r="V161" s="14" t="str" cm="1">
        <f t="array" ref="V161">IF($F161="","",_xlfn.SWITCH($L161,"Equal allocation",ROUND($M161/12,2),"Weighted Allocation",$M161*_xll.BC.TURNOVER(Connection,$F161,,,V$2,V$3,IF(ApplyDimOnActuals="Yes",_xlfn.HSTACK(DimArray,DimValuesArray),""))*$A161/IF($H161=0,12,$H161),"Manual Allocation",AH161))</f>
        <v/>
      </c>
      <c r="W161" s="14" t="str" cm="1">
        <f t="array" ref="W161">IF($F161="","",_xlfn.SWITCH($L161,"Equal allocation",ROUND($M161/12,2),"Weighted Allocation",$M161*_xll.BC.TURNOVER(Connection,$F161,,,W$2,W$3,IF(ApplyDimOnActuals="Yes",_xlfn.HSTACK(DimArray,DimValuesArray),""))*$A161/IF($H161=0,12,$H161),"Manual Allocation",AI161))</f>
        <v/>
      </c>
      <c r="X161" s="14" t="str" cm="1">
        <f t="array" ref="X161">IF($F161="","",_xlfn.SWITCH($L161,"Equal allocation",ROUND($M161/12,2),"Weighted Allocation",$M161*_xll.BC.TURNOVER(Connection,$F161,,,X$2,X$3,IF(ApplyDimOnActuals="Yes",_xlfn.HSTACK(DimArray,DimValuesArray),""))*$A161/IF($H161=0,12,$H161),"Manual Allocation",AJ161))</f>
        <v/>
      </c>
      <c r="Y161" s="14" t="str" cm="1">
        <f t="array" ref="Y161">IF($F161="","",_xlfn.SWITCH($L161,"Equal allocation",ROUND($M161/12,2),"Weighted Allocation",$M161*_xll.BC.TURNOVER(Connection,$F161,,,Y$2,Y$3,IF(ApplyDimOnActuals="Yes",_xlfn.HSTACK(DimArray,DimValuesArray),""))*$A161/IF($H161=0,12,$H161),"Manual Allocation",AK161))</f>
        <v/>
      </c>
      <c r="Z161" s="14" t="str" cm="1">
        <f t="array" ref="Z161">IF($F161="","",_xlfn.SWITCH($L161,"Equal allocation",ROUND($M161/12,2),"Weighted Allocation",$M161*_xll.BC.TURNOVER(Connection,$F161,,,Z$2,Z$3,IF(ApplyDimOnActuals="Yes",_xlfn.HSTACK(DimArray,DimValuesArray),""))*$A161/IF($H161=0,12,$H161),"Manual Allocation",AL161))</f>
        <v/>
      </c>
    </row>
    <row r="162" spans="10:26" x14ac:dyDescent="0.45">
      <c r="J162" s="15" t="str" cm="1">
        <f t="array" ref="J162">IF($F162="","",_xll.BC.WRITEBACKBUDGET(Connection,$G$8,$G$9,$A$8:$A$11,$L$1,$F162,$O162:$Z162,$O$1:$Z$1,$K162,_xlfn.HSTACK(DimArray,DimValuesArray)))</f>
        <v/>
      </c>
      <c r="L162" s="15" t="str">
        <f t="shared" si="13"/>
        <v/>
      </c>
      <c r="M162" s="14" t="str">
        <f t="shared" si="11"/>
        <v/>
      </c>
      <c r="N162" s="14" t="str">
        <f t="shared" si="12"/>
        <v/>
      </c>
      <c r="O162" s="14" t="str" cm="1">
        <f t="array" ref="O162">IF($F162="","",_xlfn.SWITCH($L162,"Equal allocation",ROUND($M162/12,2),"Weighted Allocation",$M162*_xll.BC.TURNOVER(Connection,$F162,,,O$2,O$3,IF(ApplyDimOnActuals="Yes",_xlfn.HSTACK(DimArray,DimValuesArray),""))*$A162/IF($H162=0,12,$H162),"Manual Allocation",AA162))</f>
        <v/>
      </c>
      <c r="P162" s="14" t="str" cm="1">
        <f t="array" ref="P162">IF($F162="","",_xlfn.SWITCH($L162,"Equal allocation",ROUND($M162/12,2),"Weighted Allocation",$M162*_xll.BC.TURNOVER(Connection,$F162,,,P$2,P$3,IF(ApplyDimOnActuals="Yes",_xlfn.HSTACK(DimArray,DimValuesArray),""))*$A162/IF($H162=0,12,$H162),"Manual Allocation",AB162))</f>
        <v/>
      </c>
      <c r="Q162" s="14" t="str" cm="1">
        <f t="array" ref="Q162">IF($F162="","",_xlfn.SWITCH($L162,"Equal allocation",ROUND($M162/12,2),"Weighted Allocation",$M162*_xll.BC.TURNOVER(Connection,$F162,,,Q$2,Q$3,IF(ApplyDimOnActuals="Yes",_xlfn.HSTACK(DimArray,DimValuesArray),""))*$A162/IF($H162=0,12,$H162),"Manual Allocation",AC162))</f>
        <v/>
      </c>
      <c r="R162" s="14" t="str" cm="1">
        <f t="array" ref="R162">IF($F162="","",_xlfn.SWITCH($L162,"Equal allocation",ROUND($M162/12,2),"Weighted Allocation",$M162*_xll.BC.TURNOVER(Connection,$F162,,,R$2,R$3,IF(ApplyDimOnActuals="Yes",_xlfn.HSTACK(DimArray,DimValuesArray),""))*$A162/IF($H162=0,12,$H162),"Manual Allocation",AD162))</f>
        <v/>
      </c>
      <c r="S162" s="14" t="str" cm="1">
        <f t="array" ref="S162">IF($F162="","",_xlfn.SWITCH($L162,"Equal allocation",ROUND($M162/12,2),"Weighted Allocation",$M162*_xll.BC.TURNOVER(Connection,$F162,,,S$2,S$3,IF(ApplyDimOnActuals="Yes",_xlfn.HSTACK(DimArray,DimValuesArray),""))*$A162/IF($H162=0,12,$H162),"Manual Allocation",AE162))</f>
        <v/>
      </c>
      <c r="T162" s="14" t="str" cm="1">
        <f t="array" ref="T162">IF($F162="","",_xlfn.SWITCH($L162,"Equal allocation",ROUND($M162/12,2),"Weighted Allocation",$M162*_xll.BC.TURNOVER(Connection,$F162,,,T$2,T$3,IF(ApplyDimOnActuals="Yes",_xlfn.HSTACK(DimArray,DimValuesArray),""))*$A162/IF($H162=0,12,$H162),"Manual Allocation",AF162))</f>
        <v/>
      </c>
      <c r="U162" s="14" t="str" cm="1">
        <f t="array" ref="U162">IF($F162="","",_xlfn.SWITCH($L162,"Equal allocation",ROUND($M162/12,2),"Weighted Allocation",$M162*_xll.BC.TURNOVER(Connection,$F162,,,U$2,U$3,IF(ApplyDimOnActuals="Yes",_xlfn.HSTACK(DimArray,DimValuesArray),""))*$A162/IF($H162=0,12,$H162),"Manual Allocation",AG162))</f>
        <v/>
      </c>
      <c r="V162" s="14" t="str" cm="1">
        <f t="array" ref="V162">IF($F162="","",_xlfn.SWITCH($L162,"Equal allocation",ROUND($M162/12,2),"Weighted Allocation",$M162*_xll.BC.TURNOVER(Connection,$F162,,,V$2,V$3,IF(ApplyDimOnActuals="Yes",_xlfn.HSTACK(DimArray,DimValuesArray),""))*$A162/IF($H162=0,12,$H162),"Manual Allocation",AH162))</f>
        <v/>
      </c>
      <c r="W162" s="14" t="str" cm="1">
        <f t="array" ref="W162">IF($F162="","",_xlfn.SWITCH($L162,"Equal allocation",ROUND($M162/12,2),"Weighted Allocation",$M162*_xll.BC.TURNOVER(Connection,$F162,,,W$2,W$3,IF(ApplyDimOnActuals="Yes",_xlfn.HSTACK(DimArray,DimValuesArray),""))*$A162/IF($H162=0,12,$H162),"Manual Allocation",AI162))</f>
        <v/>
      </c>
      <c r="X162" s="14" t="str" cm="1">
        <f t="array" ref="X162">IF($F162="","",_xlfn.SWITCH($L162,"Equal allocation",ROUND($M162/12,2),"Weighted Allocation",$M162*_xll.BC.TURNOVER(Connection,$F162,,,X$2,X$3,IF(ApplyDimOnActuals="Yes",_xlfn.HSTACK(DimArray,DimValuesArray),""))*$A162/IF($H162=0,12,$H162),"Manual Allocation",AJ162))</f>
        <v/>
      </c>
      <c r="Y162" s="14" t="str" cm="1">
        <f t="array" ref="Y162">IF($F162="","",_xlfn.SWITCH($L162,"Equal allocation",ROUND($M162/12,2),"Weighted Allocation",$M162*_xll.BC.TURNOVER(Connection,$F162,,,Y$2,Y$3,IF(ApplyDimOnActuals="Yes",_xlfn.HSTACK(DimArray,DimValuesArray),""))*$A162/IF($H162=0,12,$H162),"Manual Allocation",AK162))</f>
        <v/>
      </c>
      <c r="Z162" s="14" t="str" cm="1">
        <f t="array" ref="Z162">IF($F162="","",_xlfn.SWITCH($L162,"Equal allocation",ROUND($M162/12,2),"Weighted Allocation",$M162*_xll.BC.TURNOVER(Connection,$F162,,,Z$2,Z$3,IF(ApplyDimOnActuals="Yes",_xlfn.HSTACK(DimArray,DimValuesArray),""))*$A162/IF($H162=0,12,$H162),"Manual Allocation",AL162))</f>
        <v/>
      </c>
    </row>
    <row r="163" spans="10:26" x14ac:dyDescent="0.45">
      <c r="J163" s="15" t="str" cm="1">
        <f t="array" ref="J163">IF($F163="","",_xll.BC.WRITEBACKBUDGET(Connection,$G$8,$G$9,$A$8:$A$11,$L$1,$F163,$O163:$Z163,$O$1:$Z$1,$K163,_xlfn.HSTACK(DimArray,DimValuesArray)))</f>
        <v/>
      </c>
      <c r="L163" s="15" t="str">
        <f t="shared" si="13"/>
        <v/>
      </c>
      <c r="M163" s="14" t="str">
        <f t="shared" si="11"/>
        <v/>
      </c>
      <c r="N163" s="14" t="str">
        <f t="shared" si="12"/>
        <v/>
      </c>
      <c r="O163" s="14" t="str" cm="1">
        <f t="array" ref="O163">IF($F163="","",_xlfn.SWITCH($L163,"Equal allocation",ROUND($M163/12,2),"Weighted Allocation",$M163*_xll.BC.TURNOVER(Connection,$F163,,,O$2,O$3,IF(ApplyDimOnActuals="Yes",_xlfn.HSTACK(DimArray,DimValuesArray),""))*$A163/IF($H163=0,12,$H163),"Manual Allocation",AA163))</f>
        <v/>
      </c>
      <c r="P163" s="14" t="str" cm="1">
        <f t="array" ref="P163">IF($F163="","",_xlfn.SWITCH($L163,"Equal allocation",ROUND($M163/12,2),"Weighted Allocation",$M163*_xll.BC.TURNOVER(Connection,$F163,,,P$2,P$3,IF(ApplyDimOnActuals="Yes",_xlfn.HSTACK(DimArray,DimValuesArray),""))*$A163/IF($H163=0,12,$H163),"Manual Allocation",AB163))</f>
        <v/>
      </c>
      <c r="Q163" s="14" t="str" cm="1">
        <f t="array" ref="Q163">IF($F163="","",_xlfn.SWITCH($L163,"Equal allocation",ROUND($M163/12,2),"Weighted Allocation",$M163*_xll.BC.TURNOVER(Connection,$F163,,,Q$2,Q$3,IF(ApplyDimOnActuals="Yes",_xlfn.HSTACK(DimArray,DimValuesArray),""))*$A163/IF($H163=0,12,$H163),"Manual Allocation",AC163))</f>
        <v/>
      </c>
      <c r="R163" s="14" t="str" cm="1">
        <f t="array" ref="R163">IF($F163="","",_xlfn.SWITCH($L163,"Equal allocation",ROUND($M163/12,2),"Weighted Allocation",$M163*_xll.BC.TURNOVER(Connection,$F163,,,R$2,R$3,IF(ApplyDimOnActuals="Yes",_xlfn.HSTACK(DimArray,DimValuesArray),""))*$A163/IF($H163=0,12,$H163),"Manual Allocation",AD163))</f>
        <v/>
      </c>
      <c r="S163" s="14" t="str" cm="1">
        <f t="array" ref="S163">IF($F163="","",_xlfn.SWITCH($L163,"Equal allocation",ROUND($M163/12,2),"Weighted Allocation",$M163*_xll.BC.TURNOVER(Connection,$F163,,,S$2,S$3,IF(ApplyDimOnActuals="Yes",_xlfn.HSTACK(DimArray,DimValuesArray),""))*$A163/IF($H163=0,12,$H163),"Manual Allocation",AE163))</f>
        <v/>
      </c>
      <c r="T163" s="14" t="str" cm="1">
        <f t="array" ref="T163">IF($F163="","",_xlfn.SWITCH($L163,"Equal allocation",ROUND($M163/12,2),"Weighted Allocation",$M163*_xll.BC.TURNOVER(Connection,$F163,,,T$2,T$3,IF(ApplyDimOnActuals="Yes",_xlfn.HSTACK(DimArray,DimValuesArray),""))*$A163/IF($H163=0,12,$H163),"Manual Allocation",AF163))</f>
        <v/>
      </c>
      <c r="U163" s="14" t="str" cm="1">
        <f t="array" ref="U163">IF($F163="","",_xlfn.SWITCH($L163,"Equal allocation",ROUND($M163/12,2),"Weighted Allocation",$M163*_xll.BC.TURNOVER(Connection,$F163,,,U$2,U$3,IF(ApplyDimOnActuals="Yes",_xlfn.HSTACK(DimArray,DimValuesArray),""))*$A163/IF($H163=0,12,$H163),"Manual Allocation",AG163))</f>
        <v/>
      </c>
      <c r="V163" s="14" t="str" cm="1">
        <f t="array" ref="V163">IF($F163="","",_xlfn.SWITCH($L163,"Equal allocation",ROUND($M163/12,2),"Weighted Allocation",$M163*_xll.BC.TURNOVER(Connection,$F163,,,V$2,V$3,IF(ApplyDimOnActuals="Yes",_xlfn.HSTACK(DimArray,DimValuesArray),""))*$A163/IF($H163=0,12,$H163),"Manual Allocation",AH163))</f>
        <v/>
      </c>
      <c r="W163" s="14" t="str" cm="1">
        <f t="array" ref="W163">IF($F163="","",_xlfn.SWITCH($L163,"Equal allocation",ROUND($M163/12,2),"Weighted Allocation",$M163*_xll.BC.TURNOVER(Connection,$F163,,,W$2,W$3,IF(ApplyDimOnActuals="Yes",_xlfn.HSTACK(DimArray,DimValuesArray),""))*$A163/IF($H163=0,12,$H163),"Manual Allocation",AI163))</f>
        <v/>
      </c>
      <c r="X163" s="14" t="str" cm="1">
        <f t="array" ref="X163">IF($F163="","",_xlfn.SWITCH($L163,"Equal allocation",ROUND($M163/12,2),"Weighted Allocation",$M163*_xll.BC.TURNOVER(Connection,$F163,,,X$2,X$3,IF(ApplyDimOnActuals="Yes",_xlfn.HSTACK(DimArray,DimValuesArray),""))*$A163/IF($H163=0,12,$H163),"Manual Allocation",AJ163))</f>
        <v/>
      </c>
      <c r="Y163" s="14" t="str" cm="1">
        <f t="array" ref="Y163">IF($F163="","",_xlfn.SWITCH($L163,"Equal allocation",ROUND($M163/12,2),"Weighted Allocation",$M163*_xll.BC.TURNOVER(Connection,$F163,,,Y$2,Y$3,IF(ApplyDimOnActuals="Yes",_xlfn.HSTACK(DimArray,DimValuesArray),""))*$A163/IF($H163=0,12,$H163),"Manual Allocation",AK163))</f>
        <v/>
      </c>
      <c r="Z163" s="14" t="str" cm="1">
        <f t="array" ref="Z163">IF($F163="","",_xlfn.SWITCH($L163,"Equal allocation",ROUND($M163/12,2),"Weighted Allocation",$M163*_xll.BC.TURNOVER(Connection,$F163,,,Z$2,Z$3,IF(ApplyDimOnActuals="Yes",_xlfn.HSTACK(DimArray,DimValuesArray),""))*$A163/IF($H163=0,12,$H163),"Manual Allocation",AL163))</f>
        <v/>
      </c>
    </row>
    <row r="164" spans="10:26" x14ac:dyDescent="0.45">
      <c r="J164" s="15" t="str" cm="1">
        <f t="array" ref="J164">IF($F164="","",_xll.BC.WRITEBACKBUDGET(Connection,$G$8,$G$9,$A$8:$A$11,$L$1,$F164,$O164:$Z164,$O$1:$Z$1,$K164,_xlfn.HSTACK(DimArray,DimValuesArray)))</f>
        <v/>
      </c>
      <c r="L164" s="15" t="str">
        <f t="shared" si="13"/>
        <v/>
      </c>
      <c r="M164" s="14" t="str">
        <f t="shared" si="11"/>
        <v/>
      </c>
      <c r="N164" s="14" t="str">
        <f t="shared" si="12"/>
        <v/>
      </c>
      <c r="O164" s="14" t="str" cm="1">
        <f t="array" ref="O164">IF($F164="","",_xlfn.SWITCH($L164,"Equal allocation",ROUND($M164/12,2),"Weighted Allocation",$M164*_xll.BC.TURNOVER(Connection,$F164,,,O$2,O$3,IF(ApplyDimOnActuals="Yes",_xlfn.HSTACK(DimArray,DimValuesArray),""))*$A164/IF($H164=0,12,$H164),"Manual Allocation",AA164))</f>
        <v/>
      </c>
      <c r="P164" s="14" t="str" cm="1">
        <f t="array" ref="P164">IF($F164="","",_xlfn.SWITCH($L164,"Equal allocation",ROUND($M164/12,2),"Weighted Allocation",$M164*_xll.BC.TURNOVER(Connection,$F164,,,P$2,P$3,IF(ApplyDimOnActuals="Yes",_xlfn.HSTACK(DimArray,DimValuesArray),""))*$A164/IF($H164=0,12,$H164),"Manual Allocation",AB164))</f>
        <v/>
      </c>
      <c r="Q164" s="14" t="str" cm="1">
        <f t="array" ref="Q164">IF($F164="","",_xlfn.SWITCH($L164,"Equal allocation",ROUND($M164/12,2),"Weighted Allocation",$M164*_xll.BC.TURNOVER(Connection,$F164,,,Q$2,Q$3,IF(ApplyDimOnActuals="Yes",_xlfn.HSTACK(DimArray,DimValuesArray),""))*$A164/IF($H164=0,12,$H164),"Manual Allocation",AC164))</f>
        <v/>
      </c>
      <c r="R164" s="14" t="str" cm="1">
        <f t="array" ref="R164">IF($F164="","",_xlfn.SWITCH($L164,"Equal allocation",ROUND($M164/12,2),"Weighted Allocation",$M164*_xll.BC.TURNOVER(Connection,$F164,,,R$2,R$3,IF(ApplyDimOnActuals="Yes",_xlfn.HSTACK(DimArray,DimValuesArray),""))*$A164/IF($H164=0,12,$H164),"Manual Allocation",AD164))</f>
        <v/>
      </c>
      <c r="S164" s="14" t="str" cm="1">
        <f t="array" ref="S164">IF($F164="","",_xlfn.SWITCH($L164,"Equal allocation",ROUND($M164/12,2),"Weighted Allocation",$M164*_xll.BC.TURNOVER(Connection,$F164,,,S$2,S$3,IF(ApplyDimOnActuals="Yes",_xlfn.HSTACK(DimArray,DimValuesArray),""))*$A164/IF($H164=0,12,$H164),"Manual Allocation",AE164))</f>
        <v/>
      </c>
      <c r="T164" s="14" t="str" cm="1">
        <f t="array" ref="T164">IF($F164="","",_xlfn.SWITCH($L164,"Equal allocation",ROUND($M164/12,2),"Weighted Allocation",$M164*_xll.BC.TURNOVER(Connection,$F164,,,T$2,T$3,IF(ApplyDimOnActuals="Yes",_xlfn.HSTACK(DimArray,DimValuesArray),""))*$A164/IF($H164=0,12,$H164),"Manual Allocation",AF164))</f>
        <v/>
      </c>
      <c r="U164" s="14" t="str" cm="1">
        <f t="array" ref="U164">IF($F164="","",_xlfn.SWITCH($L164,"Equal allocation",ROUND($M164/12,2),"Weighted Allocation",$M164*_xll.BC.TURNOVER(Connection,$F164,,,U$2,U$3,IF(ApplyDimOnActuals="Yes",_xlfn.HSTACK(DimArray,DimValuesArray),""))*$A164/IF($H164=0,12,$H164),"Manual Allocation",AG164))</f>
        <v/>
      </c>
      <c r="V164" s="14" t="str" cm="1">
        <f t="array" ref="V164">IF($F164="","",_xlfn.SWITCH($L164,"Equal allocation",ROUND($M164/12,2),"Weighted Allocation",$M164*_xll.BC.TURNOVER(Connection,$F164,,,V$2,V$3,IF(ApplyDimOnActuals="Yes",_xlfn.HSTACK(DimArray,DimValuesArray),""))*$A164/IF($H164=0,12,$H164),"Manual Allocation",AH164))</f>
        <v/>
      </c>
      <c r="W164" s="14" t="str" cm="1">
        <f t="array" ref="W164">IF($F164="","",_xlfn.SWITCH($L164,"Equal allocation",ROUND($M164/12,2),"Weighted Allocation",$M164*_xll.BC.TURNOVER(Connection,$F164,,,W$2,W$3,IF(ApplyDimOnActuals="Yes",_xlfn.HSTACK(DimArray,DimValuesArray),""))*$A164/IF($H164=0,12,$H164),"Manual Allocation",AI164))</f>
        <v/>
      </c>
      <c r="X164" s="14" t="str" cm="1">
        <f t="array" ref="X164">IF($F164="","",_xlfn.SWITCH($L164,"Equal allocation",ROUND($M164/12,2),"Weighted Allocation",$M164*_xll.BC.TURNOVER(Connection,$F164,,,X$2,X$3,IF(ApplyDimOnActuals="Yes",_xlfn.HSTACK(DimArray,DimValuesArray),""))*$A164/IF($H164=0,12,$H164),"Manual Allocation",AJ164))</f>
        <v/>
      </c>
      <c r="Y164" s="14" t="str" cm="1">
        <f t="array" ref="Y164">IF($F164="","",_xlfn.SWITCH($L164,"Equal allocation",ROUND($M164/12,2),"Weighted Allocation",$M164*_xll.BC.TURNOVER(Connection,$F164,,,Y$2,Y$3,IF(ApplyDimOnActuals="Yes",_xlfn.HSTACK(DimArray,DimValuesArray),""))*$A164/IF($H164=0,12,$H164),"Manual Allocation",AK164))</f>
        <v/>
      </c>
      <c r="Z164" s="14" t="str" cm="1">
        <f t="array" ref="Z164">IF($F164="","",_xlfn.SWITCH($L164,"Equal allocation",ROUND($M164/12,2),"Weighted Allocation",$M164*_xll.BC.TURNOVER(Connection,$F164,,,Z$2,Z$3,IF(ApplyDimOnActuals="Yes",_xlfn.HSTACK(DimArray,DimValuesArray),""))*$A164/IF($H164=0,12,$H164),"Manual Allocation",AL164))</f>
        <v/>
      </c>
    </row>
    <row r="165" spans="10:26" x14ac:dyDescent="0.45">
      <c r="J165" s="15" t="str" cm="1">
        <f t="array" ref="J165">IF($F165="","",_xll.BC.WRITEBACKBUDGET(Connection,$G$8,$G$9,$A$8:$A$11,$L$1,$F165,$O165:$Z165,$O$1:$Z$1,$K165,_xlfn.HSTACK(DimArray,DimValuesArray)))</f>
        <v/>
      </c>
      <c r="L165" s="15" t="str">
        <f t="shared" si="13"/>
        <v/>
      </c>
      <c r="M165" s="14" t="str">
        <f t="shared" si="11"/>
        <v/>
      </c>
      <c r="N165" s="14" t="str">
        <f t="shared" si="12"/>
        <v/>
      </c>
      <c r="O165" s="14" t="str" cm="1">
        <f t="array" ref="O165">IF($F165="","",_xlfn.SWITCH($L165,"Equal allocation",ROUND($M165/12,2),"Weighted Allocation",$M165*_xll.BC.TURNOVER(Connection,$F165,,,O$2,O$3,IF(ApplyDimOnActuals="Yes",_xlfn.HSTACK(DimArray,DimValuesArray),""))*$A165/IF($H165=0,12,$H165),"Manual Allocation",AA165))</f>
        <v/>
      </c>
      <c r="P165" s="14" t="str" cm="1">
        <f t="array" ref="P165">IF($F165="","",_xlfn.SWITCH($L165,"Equal allocation",ROUND($M165/12,2),"Weighted Allocation",$M165*_xll.BC.TURNOVER(Connection,$F165,,,P$2,P$3,IF(ApplyDimOnActuals="Yes",_xlfn.HSTACK(DimArray,DimValuesArray),""))*$A165/IF($H165=0,12,$H165),"Manual Allocation",AB165))</f>
        <v/>
      </c>
      <c r="Q165" s="14" t="str" cm="1">
        <f t="array" ref="Q165">IF($F165="","",_xlfn.SWITCH($L165,"Equal allocation",ROUND($M165/12,2),"Weighted Allocation",$M165*_xll.BC.TURNOVER(Connection,$F165,,,Q$2,Q$3,IF(ApplyDimOnActuals="Yes",_xlfn.HSTACK(DimArray,DimValuesArray),""))*$A165/IF($H165=0,12,$H165),"Manual Allocation",AC165))</f>
        <v/>
      </c>
      <c r="R165" s="14" t="str" cm="1">
        <f t="array" ref="R165">IF($F165="","",_xlfn.SWITCH($L165,"Equal allocation",ROUND($M165/12,2),"Weighted Allocation",$M165*_xll.BC.TURNOVER(Connection,$F165,,,R$2,R$3,IF(ApplyDimOnActuals="Yes",_xlfn.HSTACK(DimArray,DimValuesArray),""))*$A165/IF($H165=0,12,$H165),"Manual Allocation",AD165))</f>
        <v/>
      </c>
      <c r="S165" s="14" t="str" cm="1">
        <f t="array" ref="S165">IF($F165="","",_xlfn.SWITCH($L165,"Equal allocation",ROUND($M165/12,2),"Weighted Allocation",$M165*_xll.BC.TURNOVER(Connection,$F165,,,S$2,S$3,IF(ApplyDimOnActuals="Yes",_xlfn.HSTACK(DimArray,DimValuesArray),""))*$A165/IF($H165=0,12,$H165),"Manual Allocation",AE165))</f>
        <v/>
      </c>
      <c r="T165" s="14" t="str" cm="1">
        <f t="array" ref="T165">IF($F165="","",_xlfn.SWITCH($L165,"Equal allocation",ROUND($M165/12,2),"Weighted Allocation",$M165*_xll.BC.TURNOVER(Connection,$F165,,,T$2,T$3,IF(ApplyDimOnActuals="Yes",_xlfn.HSTACK(DimArray,DimValuesArray),""))*$A165/IF($H165=0,12,$H165),"Manual Allocation",AF165))</f>
        <v/>
      </c>
      <c r="U165" s="14" t="str" cm="1">
        <f t="array" ref="U165">IF($F165="","",_xlfn.SWITCH($L165,"Equal allocation",ROUND($M165/12,2),"Weighted Allocation",$M165*_xll.BC.TURNOVER(Connection,$F165,,,U$2,U$3,IF(ApplyDimOnActuals="Yes",_xlfn.HSTACK(DimArray,DimValuesArray),""))*$A165/IF($H165=0,12,$H165),"Manual Allocation",AG165))</f>
        <v/>
      </c>
      <c r="V165" s="14" t="str" cm="1">
        <f t="array" ref="V165">IF($F165="","",_xlfn.SWITCH($L165,"Equal allocation",ROUND($M165/12,2),"Weighted Allocation",$M165*_xll.BC.TURNOVER(Connection,$F165,,,V$2,V$3,IF(ApplyDimOnActuals="Yes",_xlfn.HSTACK(DimArray,DimValuesArray),""))*$A165/IF($H165=0,12,$H165),"Manual Allocation",AH165))</f>
        <v/>
      </c>
      <c r="W165" s="14" t="str" cm="1">
        <f t="array" ref="W165">IF($F165="","",_xlfn.SWITCH($L165,"Equal allocation",ROUND($M165/12,2),"Weighted Allocation",$M165*_xll.BC.TURNOVER(Connection,$F165,,,W$2,W$3,IF(ApplyDimOnActuals="Yes",_xlfn.HSTACK(DimArray,DimValuesArray),""))*$A165/IF($H165=0,12,$H165),"Manual Allocation",AI165))</f>
        <v/>
      </c>
      <c r="X165" s="14" t="str" cm="1">
        <f t="array" ref="X165">IF($F165="","",_xlfn.SWITCH($L165,"Equal allocation",ROUND($M165/12,2),"Weighted Allocation",$M165*_xll.BC.TURNOVER(Connection,$F165,,,X$2,X$3,IF(ApplyDimOnActuals="Yes",_xlfn.HSTACK(DimArray,DimValuesArray),""))*$A165/IF($H165=0,12,$H165),"Manual Allocation",AJ165))</f>
        <v/>
      </c>
      <c r="Y165" s="14" t="str" cm="1">
        <f t="array" ref="Y165">IF($F165="","",_xlfn.SWITCH($L165,"Equal allocation",ROUND($M165/12,2),"Weighted Allocation",$M165*_xll.BC.TURNOVER(Connection,$F165,,,Y$2,Y$3,IF(ApplyDimOnActuals="Yes",_xlfn.HSTACK(DimArray,DimValuesArray),""))*$A165/IF($H165=0,12,$H165),"Manual Allocation",AK165))</f>
        <v/>
      </c>
      <c r="Z165" s="14" t="str" cm="1">
        <f t="array" ref="Z165">IF($F165="","",_xlfn.SWITCH($L165,"Equal allocation",ROUND($M165/12,2),"Weighted Allocation",$M165*_xll.BC.TURNOVER(Connection,$F165,,,Z$2,Z$3,IF(ApplyDimOnActuals="Yes",_xlfn.HSTACK(DimArray,DimValuesArray),""))*$A165/IF($H165=0,12,$H165),"Manual Allocation",AL165))</f>
        <v/>
      </c>
    </row>
    <row r="166" spans="10:26" x14ac:dyDescent="0.45">
      <c r="J166" s="15" t="str" cm="1">
        <f t="array" ref="J166">IF($F166="","",_xll.BC.WRITEBACKBUDGET(Connection,$G$8,$G$9,$A$8:$A$11,$L$1,$F166,$O166:$Z166,$O$1:$Z$1,$K166,_xlfn.HSTACK(DimArray,DimValuesArray)))</f>
        <v/>
      </c>
      <c r="L166" s="15" t="str">
        <f t="shared" si="13"/>
        <v/>
      </c>
      <c r="M166" s="14" t="str">
        <f t="shared" si="11"/>
        <v/>
      </c>
      <c r="N166" s="14" t="str">
        <f t="shared" si="12"/>
        <v/>
      </c>
      <c r="O166" s="14" t="str" cm="1">
        <f t="array" ref="O166">IF($F166="","",_xlfn.SWITCH($L166,"Equal allocation",ROUND($M166/12,2),"Weighted Allocation",$M166*_xll.BC.TURNOVER(Connection,$F166,,,O$2,O$3,IF(ApplyDimOnActuals="Yes",_xlfn.HSTACK(DimArray,DimValuesArray),""))*$A166/IF($H166=0,12,$H166),"Manual Allocation",AA166))</f>
        <v/>
      </c>
      <c r="P166" s="14" t="str" cm="1">
        <f t="array" ref="P166">IF($F166="","",_xlfn.SWITCH($L166,"Equal allocation",ROUND($M166/12,2),"Weighted Allocation",$M166*_xll.BC.TURNOVER(Connection,$F166,,,P$2,P$3,IF(ApplyDimOnActuals="Yes",_xlfn.HSTACK(DimArray,DimValuesArray),""))*$A166/IF($H166=0,12,$H166),"Manual Allocation",AB166))</f>
        <v/>
      </c>
      <c r="Q166" s="14" t="str" cm="1">
        <f t="array" ref="Q166">IF($F166="","",_xlfn.SWITCH($L166,"Equal allocation",ROUND($M166/12,2),"Weighted Allocation",$M166*_xll.BC.TURNOVER(Connection,$F166,,,Q$2,Q$3,IF(ApplyDimOnActuals="Yes",_xlfn.HSTACK(DimArray,DimValuesArray),""))*$A166/IF($H166=0,12,$H166),"Manual Allocation",AC166))</f>
        <v/>
      </c>
      <c r="R166" s="14" t="str" cm="1">
        <f t="array" ref="R166">IF($F166="","",_xlfn.SWITCH($L166,"Equal allocation",ROUND($M166/12,2),"Weighted Allocation",$M166*_xll.BC.TURNOVER(Connection,$F166,,,R$2,R$3,IF(ApplyDimOnActuals="Yes",_xlfn.HSTACK(DimArray,DimValuesArray),""))*$A166/IF($H166=0,12,$H166),"Manual Allocation",AD166))</f>
        <v/>
      </c>
      <c r="S166" s="14" t="str" cm="1">
        <f t="array" ref="S166">IF($F166="","",_xlfn.SWITCH($L166,"Equal allocation",ROUND($M166/12,2),"Weighted Allocation",$M166*_xll.BC.TURNOVER(Connection,$F166,,,S$2,S$3,IF(ApplyDimOnActuals="Yes",_xlfn.HSTACK(DimArray,DimValuesArray),""))*$A166/IF($H166=0,12,$H166),"Manual Allocation",AE166))</f>
        <v/>
      </c>
      <c r="T166" s="14" t="str" cm="1">
        <f t="array" ref="T166">IF($F166="","",_xlfn.SWITCH($L166,"Equal allocation",ROUND($M166/12,2),"Weighted Allocation",$M166*_xll.BC.TURNOVER(Connection,$F166,,,T$2,T$3,IF(ApplyDimOnActuals="Yes",_xlfn.HSTACK(DimArray,DimValuesArray),""))*$A166/IF($H166=0,12,$H166),"Manual Allocation",AF166))</f>
        <v/>
      </c>
      <c r="U166" s="14" t="str" cm="1">
        <f t="array" ref="U166">IF($F166="","",_xlfn.SWITCH($L166,"Equal allocation",ROUND($M166/12,2),"Weighted Allocation",$M166*_xll.BC.TURNOVER(Connection,$F166,,,U$2,U$3,IF(ApplyDimOnActuals="Yes",_xlfn.HSTACK(DimArray,DimValuesArray),""))*$A166/IF($H166=0,12,$H166),"Manual Allocation",AG166))</f>
        <v/>
      </c>
      <c r="V166" s="14" t="str" cm="1">
        <f t="array" ref="V166">IF($F166="","",_xlfn.SWITCH($L166,"Equal allocation",ROUND($M166/12,2),"Weighted Allocation",$M166*_xll.BC.TURNOVER(Connection,$F166,,,V$2,V$3,IF(ApplyDimOnActuals="Yes",_xlfn.HSTACK(DimArray,DimValuesArray),""))*$A166/IF($H166=0,12,$H166),"Manual Allocation",AH166))</f>
        <v/>
      </c>
      <c r="W166" s="14" t="str" cm="1">
        <f t="array" ref="W166">IF($F166="","",_xlfn.SWITCH($L166,"Equal allocation",ROUND($M166/12,2),"Weighted Allocation",$M166*_xll.BC.TURNOVER(Connection,$F166,,,W$2,W$3,IF(ApplyDimOnActuals="Yes",_xlfn.HSTACK(DimArray,DimValuesArray),""))*$A166/IF($H166=0,12,$H166),"Manual Allocation",AI166))</f>
        <v/>
      </c>
      <c r="X166" s="14" t="str" cm="1">
        <f t="array" ref="X166">IF($F166="","",_xlfn.SWITCH($L166,"Equal allocation",ROUND($M166/12,2),"Weighted Allocation",$M166*_xll.BC.TURNOVER(Connection,$F166,,,X$2,X$3,IF(ApplyDimOnActuals="Yes",_xlfn.HSTACK(DimArray,DimValuesArray),""))*$A166/IF($H166=0,12,$H166),"Manual Allocation",AJ166))</f>
        <v/>
      </c>
      <c r="Y166" s="14" t="str" cm="1">
        <f t="array" ref="Y166">IF($F166="","",_xlfn.SWITCH($L166,"Equal allocation",ROUND($M166/12,2),"Weighted Allocation",$M166*_xll.BC.TURNOVER(Connection,$F166,,,Y$2,Y$3,IF(ApplyDimOnActuals="Yes",_xlfn.HSTACK(DimArray,DimValuesArray),""))*$A166/IF($H166=0,12,$H166),"Manual Allocation",AK166))</f>
        <v/>
      </c>
      <c r="Z166" s="14" t="str" cm="1">
        <f t="array" ref="Z166">IF($F166="","",_xlfn.SWITCH($L166,"Equal allocation",ROUND($M166/12,2),"Weighted Allocation",$M166*_xll.BC.TURNOVER(Connection,$F166,,,Z$2,Z$3,IF(ApplyDimOnActuals="Yes",_xlfn.HSTACK(DimArray,DimValuesArray),""))*$A166/IF($H166=0,12,$H166),"Manual Allocation",AL166))</f>
        <v/>
      </c>
    </row>
    <row r="167" spans="10:26" x14ac:dyDescent="0.45">
      <c r="J167" s="15" t="str" cm="1">
        <f t="array" ref="J167">IF($F167="","",_xll.BC.WRITEBACKBUDGET(Connection,$G$8,$G$9,$A$8:$A$11,$L$1,$F167,$O167:$Z167,$O$1:$Z$1,$K167,_xlfn.HSTACK(DimArray,DimValuesArray)))</f>
        <v/>
      </c>
      <c r="L167" s="15" t="str">
        <f t="shared" si="13"/>
        <v/>
      </c>
      <c r="M167" s="14" t="str">
        <f t="shared" si="11"/>
        <v/>
      </c>
      <c r="N167" s="14" t="str">
        <f t="shared" si="12"/>
        <v/>
      </c>
      <c r="O167" s="14" t="str" cm="1">
        <f t="array" ref="O167">IF($F167="","",_xlfn.SWITCH($L167,"Equal allocation",ROUND($M167/12,2),"Weighted Allocation",$M167*_xll.BC.TURNOVER(Connection,$F167,,,O$2,O$3,IF(ApplyDimOnActuals="Yes",_xlfn.HSTACK(DimArray,DimValuesArray),""))*$A167/IF($H167=0,12,$H167),"Manual Allocation",AA167))</f>
        <v/>
      </c>
      <c r="P167" s="14" t="str" cm="1">
        <f t="array" ref="P167">IF($F167="","",_xlfn.SWITCH($L167,"Equal allocation",ROUND($M167/12,2),"Weighted Allocation",$M167*_xll.BC.TURNOVER(Connection,$F167,,,P$2,P$3,IF(ApplyDimOnActuals="Yes",_xlfn.HSTACK(DimArray,DimValuesArray),""))*$A167/IF($H167=0,12,$H167),"Manual Allocation",AB167))</f>
        <v/>
      </c>
      <c r="Q167" s="14" t="str" cm="1">
        <f t="array" ref="Q167">IF($F167="","",_xlfn.SWITCH($L167,"Equal allocation",ROUND($M167/12,2),"Weighted Allocation",$M167*_xll.BC.TURNOVER(Connection,$F167,,,Q$2,Q$3,IF(ApplyDimOnActuals="Yes",_xlfn.HSTACK(DimArray,DimValuesArray),""))*$A167/IF($H167=0,12,$H167),"Manual Allocation",AC167))</f>
        <v/>
      </c>
      <c r="R167" s="14" t="str" cm="1">
        <f t="array" ref="R167">IF($F167="","",_xlfn.SWITCH($L167,"Equal allocation",ROUND($M167/12,2),"Weighted Allocation",$M167*_xll.BC.TURNOVER(Connection,$F167,,,R$2,R$3,IF(ApplyDimOnActuals="Yes",_xlfn.HSTACK(DimArray,DimValuesArray),""))*$A167/IF($H167=0,12,$H167),"Manual Allocation",AD167))</f>
        <v/>
      </c>
      <c r="S167" s="14" t="str" cm="1">
        <f t="array" ref="S167">IF($F167="","",_xlfn.SWITCH($L167,"Equal allocation",ROUND($M167/12,2),"Weighted Allocation",$M167*_xll.BC.TURNOVER(Connection,$F167,,,S$2,S$3,IF(ApplyDimOnActuals="Yes",_xlfn.HSTACK(DimArray,DimValuesArray),""))*$A167/IF($H167=0,12,$H167),"Manual Allocation",AE167))</f>
        <v/>
      </c>
      <c r="T167" s="14" t="str" cm="1">
        <f t="array" ref="T167">IF($F167="","",_xlfn.SWITCH($L167,"Equal allocation",ROUND($M167/12,2),"Weighted Allocation",$M167*_xll.BC.TURNOVER(Connection,$F167,,,T$2,T$3,IF(ApplyDimOnActuals="Yes",_xlfn.HSTACK(DimArray,DimValuesArray),""))*$A167/IF($H167=0,12,$H167),"Manual Allocation",AF167))</f>
        <v/>
      </c>
      <c r="U167" s="14" t="str" cm="1">
        <f t="array" ref="U167">IF($F167="","",_xlfn.SWITCH($L167,"Equal allocation",ROUND($M167/12,2),"Weighted Allocation",$M167*_xll.BC.TURNOVER(Connection,$F167,,,U$2,U$3,IF(ApplyDimOnActuals="Yes",_xlfn.HSTACK(DimArray,DimValuesArray),""))*$A167/IF($H167=0,12,$H167),"Manual Allocation",AG167))</f>
        <v/>
      </c>
      <c r="V167" s="14" t="str" cm="1">
        <f t="array" ref="V167">IF($F167="","",_xlfn.SWITCH($L167,"Equal allocation",ROUND($M167/12,2),"Weighted Allocation",$M167*_xll.BC.TURNOVER(Connection,$F167,,,V$2,V$3,IF(ApplyDimOnActuals="Yes",_xlfn.HSTACK(DimArray,DimValuesArray),""))*$A167/IF($H167=0,12,$H167),"Manual Allocation",AH167))</f>
        <v/>
      </c>
      <c r="W167" s="14" t="str" cm="1">
        <f t="array" ref="W167">IF($F167="","",_xlfn.SWITCH($L167,"Equal allocation",ROUND($M167/12,2),"Weighted Allocation",$M167*_xll.BC.TURNOVER(Connection,$F167,,,W$2,W$3,IF(ApplyDimOnActuals="Yes",_xlfn.HSTACK(DimArray,DimValuesArray),""))*$A167/IF($H167=0,12,$H167),"Manual Allocation",AI167))</f>
        <v/>
      </c>
      <c r="X167" s="14" t="str" cm="1">
        <f t="array" ref="X167">IF($F167="","",_xlfn.SWITCH($L167,"Equal allocation",ROUND($M167/12,2),"Weighted Allocation",$M167*_xll.BC.TURNOVER(Connection,$F167,,,X$2,X$3,IF(ApplyDimOnActuals="Yes",_xlfn.HSTACK(DimArray,DimValuesArray),""))*$A167/IF($H167=0,12,$H167),"Manual Allocation",AJ167))</f>
        <v/>
      </c>
      <c r="Y167" s="14" t="str" cm="1">
        <f t="array" ref="Y167">IF($F167="","",_xlfn.SWITCH($L167,"Equal allocation",ROUND($M167/12,2),"Weighted Allocation",$M167*_xll.BC.TURNOVER(Connection,$F167,,,Y$2,Y$3,IF(ApplyDimOnActuals="Yes",_xlfn.HSTACK(DimArray,DimValuesArray),""))*$A167/IF($H167=0,12,$H167),"Manual Allocation",AK167))</f>
        <v/>
      </c>
      <c r="Z167" s="14" t="str" cm="1">
        <f t="array" ref="Z167">IF($F167="","",_xlfn.SWITCH($L167,"Equal allocation",ROUND($M167/12,2),"Weighted Allocation",$M167*_xll.BC.TURNOVER(Connection,$F167,,,Z$2,Z$3,IF(ApplyDimOnActuals="Yes",_xlfn.HSTACK(DimArray,DimValuesArray),""))*$A167/IF($H167=0,12,$H167),"Manual Allocation",AL167))</f>
        <v/>
      </c>
    </row>
    <row r="168" spans="10:26" x14ac:dyDescent="0.45">
      <c r="J168" s="15" t="str" cm="1">
        <f t="array" ref="J168">IF($F168="","",_xll.BC.WRITEBACKBUDGET(Connection,$G$8,$G$9,$A$8:$A$11,$L$1,$F168,$O168:$Z168,$O$1:$Z$1,$K168,_xlfn.HSTACK(DimArray,DimValuesArray)))</f>
        <v/>
      </c>
      <c r="L168" s="15" t="str">
        <f t="shared" si="13"/>
        <v/>
      </c>
      <c r="M168" s="14" t="str">
        <f t="shared" si="11"/>
        <v/>
      </c>
      <c r="N168" s="14" t="str">
        <f t="shared" si="12"/>
        <v/>
      </c>
      <c r="O168" s="14" t="str" cm="1">
        <f t="array" ref="O168">IF($F168="","",_xlfn.SWITCH($L168,"Equal allocation",ROUND($M168/12,2),"Weighted Allocation",$M168*_xll.BC.TURNOVER(Connection,$F168,,,O$2,O$3,IF(ApplyDimOnActuals="Yes",_xlfn.HSTACK(DimArray,DimValuesArray),""))*$A168/IF($H168=0,12,$H168),"Manual Allocation",AA168))</f>
        <v/>
      </c>
      <c r="P168" s="14" t="str" cm="1">
        <f t="array" ref="P168">IF($F168="","",_xlfn.SWITCH($L168,"Equal allocation",ROUND($M168/12,2),"Weighted Allocation",$M168*_xll.BC.TURNOVER(Connection,$F168,,,P$2,P$3,IF(ApplyDimOnActuals="Yes",_xlfn.HSTACK(DimArray,DimValuesArray),""))*$A168/IF($H168=0,12,$H168),"Manual Allocation",AB168))</f>
        <v/>
      </c>
      <c r="Q168" s="14" t="str" cm="1">
        <f t="array" ref="Q168">IF($F168="","",_xlfn.SWITCH($L168,"Equal allocation",ROUND($M168/12,2),"Weighted Allocation",$M168*_xll.BC.TURNOVER(Connection,$F168,,,Q$2,Q$3,IF(ApplyDimOnActuals="Yes",_xlfn.HSTACK(DimArray,DimValuesArray),""))*$A168/IF($H168=0,12,$H168),"Manual Allocation",AC168))</f>
        <v/>
      </c>
      <c r="R168" s="14" t="str" cm="1">
        <f t="array" ref="R168">IF($F168="","",_xlfn.SWITCH($L168,"Equal allocation",ROUND($M168/12,2),"Weighted Allocation",$M168*_xll.BC.TURNOVER(Connection,$F168,,,R$2,R$3,IF(ApplyDimOnActuals="Yes",_xlfn.HSTACK(DimArray,DimValuesArray),""))*$A168/IF($H168=0,12,$H168),"Manual Allocation",AD168))</f>
        <v/>
      </c>
      <c r="S168" s="14" t="str" cm="1">
        <f t="array" ref="S168">IF($F168="","",_xlfn.SWITCH($L168,"Equal allocation",ROUND($M168/12,2),"Weighted Allocation",$M168*_xll.BC.TURNOVER(Connection,$F168,,,S$2,S$3,IF(ApplyDimOnActuals="Yes",_xlfn.HSTACK(DimArray,DimValuesArray),""))*$A168/IF($H168=0,12,$H168),"Manual Allocation",AE168))</f>
        <v/>
      </c>
      <c r="T168" s="14" t="str" cm="1">
        <f t="array" ref="T168">IF($F168="","",_xlfn.SWITCH($L168,"Equal allocation",ROUND($M168/12,2),"Weighted Allocation",$M168*_xll.BC.TURNOVER(Connection,$F168,,,T$2,T$3,IF(ApplyDimOnActuals="Yes",_xlfn.HSTACK(DimArray,DimValuesArray),""))*$A168/IF($H168=0,12,$H168),"Manual Allocation",AF168))</f>
        <v/>
      </c>
      <c r="U168" s="14" t="str" cm="1">
        <f t="array" ref="U168">IF($F168="","",_xlfn.SWITCH($L168,"Equal allocation",ROUND($M168/12,2),"Weighted Allocation",$M168*_xll.BC.TURNOVER(Connection,$F168,,,U$2,U$3,IF(ApplyDimOnActuals="Yes",_xlfn.HSTACK(DimArray,DimValuesArray),""))*$A168/IF($H168=0,12,$H168),"Manual Allocation",AG168))</f>
        <v/>
      </c>
      <c r="V168" s="14" t="str" cm="1">
        <f t="array" ref="V168">IF($F168="","",_xlfn.SWITCH($L168,"Equal allocation",ROUND($M168/12,2),"Weighted Allocation",$M168*_xll.BC.TURNOVER(Connection,$F168,,,V$2,V$3,IF(ApplyDimOnActuals="Yes",_xlfn.HSTACK(DimArray,DimValuesArray),""))*$A168/IF($H168=0,12,$H168),"Manual Allocation",AH168))</f>
        <v/>
      </c>
      <c r="W168" s="14" t="str" cm="1">
        <f t="array" ref="W168">IF($F168="","",_xlfn.SWITCH($L168,"Equal allocation",ROUND($M168/12,2),"Weighted Allocation",$M168*_xll.BC.TURNOVER(Connection,$F168,,,W$2,W$3,IF(ApplyDimOnActuals="Yes",_xlfn.HSTACK(DimArray,DimValuesArray),""))*$A168/IF($H168=0,12,$H168),"Manual Allocation",AI168))</f>
        <v/>
      </c>
      <c r="X168" s="14" t="str" cm="1">
        <f t="array" ref="X168">IF($F168="","",_xlfn.SWITCH($L168,"Equal allocation",ROUND($M168/12,2),"Weighted Allocation",$M168*_xll.BC.TURNOVER(Connection,$F168,,,X$2,X$3,IF(ApplyDimOnActuals="Yes",_xlfn.HSTACK(DimArray,DimValuesArray),""))*$A168/IF($H168=0,12,$H168),"Manual Allocation",AJ168))</f>
        <v/>
      </c>
      <c r="Y168" s="14" t="str" cm="1">
        <f t="array" ref="Y168">IF($F168="","",_xlfn.SWITCH($L168,"Equal allocation",ROUND($M168/12,2),"Weighted Allocation",$M168*_xll.BC.TURNOVER(Connection,$F168,,,Y$2,Y$3,IF(ApplyDimOnActuals="Yes",_xlfn.HSTACK(DimArray,DimValuesArray),""))*$A168/IF($H168=0,12,$H168),"Manual Allocation",AK168))</f>
        <v/>
      </c>
      <c r="Z168" s="14" t="str" cm="1">
        <f t="array" ref="Z168">IF($F168="","",_xlfn.SWITCH($L168,"Equal allocation",ROUND($M168/12,2),"Weighted Allocation",$M168*_xll.BC.TURNOVER(Connection,$F168,,,Z$2,Z$3,IF(ApplyDimOnActuals="Yes",_xlfn.HSTACK(DimArray,DimValuesArray),""))*$A168/IF($H168=0,12,$H168),"Manual Allocation",AL168))</f>
        <v/>
      </c>
    </row>
    <row r="169" spans="10:26" x14ac:dyDescent="0.45">
      <c r="J169" s="15" t="str" cm="1">
        <f t="array" ref="J169">IF($F169="","",_xll.BC.WRITEBACKBUDGET(Connection,$G$8,$G$9,$A$8:$A$11,$L$1,$F169,$O169:$Z169,$O$1:$Z$1,$K169,_xlfn.HSTACK(DimArray,DimValuesArray)))</f>
        <v/>
      </c>
      <c r="L169" s="15" t="str">
        <f t="shared" si="13"/>
        <v/>
      </c>
      <c r="M169" s="14" t="str">
        <f t="shared" si="11"/>
        <v/>
      </c>
      <c r="N169" s="14" t="str">
        <f t="shared" si="12"/>
        <v/>
      </c>
      <c r="O169" s="14" t="str" cm="1">
        <f t="array" ref="O169">IF($F169="","",_xlfn.SWITCH($L169,"Equal allocation",ROUND($M169/12,2),"Weighted Allocation",$M169*_xll.BC.TURNOVER(Connection,$F169,,,O$2,O$3,IF(ApplyDimOnActuals="Yes",_xlfn.HSTACK(DimArray,DimValuesArray),""))*$A169/IF($H169=0,12,$H169),"Manual Allocation",AA169))</f>
        <v/>
      </c>
      <c r="P169" s="14" t="str" cm="1">
        <f t="array" ref="P169">IF($F169="","",_xlfn.SWITCH($L169,"Equal allocation",ROUND($M169/12,2),"Weighted Allocation",$M169*_xll.BC.TURNOVER(Connection,$F169,,,P$2,P$3,IF(ApplyDimOnActuals="Yes",_xlfn.HSTACK(DimArray,DimValuesArray),""))*$A169/IF($H169=0,12,$H169),"Manual Allocation",AB169))</f>
        <v/>
      </c>
      <c r="Q169" s="14" t="str" cm="1">
        <f t="array" ref="Q169">IF($F169="","",_xlfn.SWITCH($L169,"Equal allocation",ROUND($M169/12,2),"Weighted Allocation",$M169*_xll.BC.TURNOVER(Connection,$F169,,,Q$2,Q$3,IF(ApplyDimOnActuals="Yes",_xlfn.HSTACK(DimArray,DimValuesArray),""))*$A169/IF($H169=0,12,$H169),"Manual Allocation",AC169))</f>
        <v/>
      </c>
      <c r="R169" s="14" t="str" cm="1">
        <f t="array" ref="R169">IF($F169="","",_xlfn.SWITCH($L169,"Equal allocation",ROUND($M169/12,2),"Weighted Allocation",$M169*_xll.BC.TURNOVER(Connection,$F169,,,R$2,R$3,IF(ApplyDimOnActuals="Yes",_xlfn.HSTACK(DimArray,DimValuesArray),""))*$A169/IF($H169=0,12,$H169),"Manual Allocation",AD169))</f>
        <v/>
      </c>
      <c r="S169" s="14" t="str" cm="1">
        <f t="array" ref="S169">IF($F169="","",_xlfn.SWITCH($L169,"Equal allocation",ROUND($M169/12,2),"Weighted Allocation",$M169*_xll.BC.TURNOVER(Connection,$F169,,,S$2,S$3,IF(ApplyDimOnActuals="Yes",_xlfn.HSTACK(DimArray,DimValuesArray),""))*$A169/IF($H169=0,12,$H169),"Manual Allocation",AE169))</f>
        <v/>
      </c>
      <c r="T169" s="14" t="str" cm="1">
        <f t="array" ref="T169">IF($F169="","",_xlfn.SWITCH($L169,"Equal allocation",ROUND($M169/12,2),"Weighted Allocation",$M169*_xll.BC.TURNOVER(Connection,$F169,,,T$2,T$3,IF(ApplyDimOnActuals="Yes",_xlfn.HSTACK(DimArray,DimValuesArray),""))*$A169/IF($H169=0,12,$H169),"Manual Allocation",AF169))</f>
        <v/>
      </c>
      <c r="U169" s="14" t="str" cm="1">
        <f t="array" ref="U169">IF($F169="","",_xlfn.SWITCH($L169,"Equal allocation",ROUND($M169/12,2),"Weighted Allocation",$M169*_xll.BC.TURNOVER(Connection,$F169,,,U$2,U$3,IF(ApplyDimOnActuals="Yes",_xlfn.HSTACK(DimArray,DimValuesArray),""))*$A169/IF($H169=0,12,$H169),"Manual Allocation",AG169))</f>
        <v/>
      </c>
      <c r="V169" s="14" t="str" cm="1">
        <f t="array" ref="V169">IF($F169="","",_xlfn.SWITCH($L169,"Equal allocation",ROUND($M169/12,2),"Weighted Allocation",$M169*_xll.BC.TURNOVER(Connection,$F169,,,V$2,V$3,IF(ApplyDimOnActuals="Yes",_xlfn.HSTACK(DimArray,DimValuesArray),""))*$A169/IF($H169=0,12,$H169),"Manual Allocation",AH169))</f>
        <v/>
      </c>
      <c r="W169" s="14" t="str" cm="1">
        <f t="array" ref="W169">IF($F169="","",_xlfn.SWITCH($L169,"Equal allocation",ROUND($M169/12,2),"Weighted Allocation",$M169*_xll.BC.TURNOVER(Connection,$F169,,,W$2,W$3,IF(ApplyDimOnActuals="Yes",_xlfn.HSTACK(DimArray,DimValuesArray),""))*$A169/IF($H169=0,12,$H169),"Manual Allocation",AI169))</f>
        <v/>
      </c>
      <c r="X169" s="14" t="str" cm="1">
        <f t="array" ref="X169">IF($F169="","",_xlfn.SWITCH($L169,"Equal allocation",ROUND($M169/12,2),"Weighted Allocation",$M169*_xll.BC.TURNOVER(Connection,$F169,,,X$2,X$3,IF(ApplyDimOnActuals="Yes",_xlfn.HSTACK(DimArray,DimValuesArray),""))*$A169/IF($H169=0,12,$H169),"Manual Allocation",AJ169))</f>
        <v/>
      </c>
      <c r="Y169" s="14" t="str" cm="1">
        <f t="array" ref="Y169">IF($F169="","",_xlfn.SWITCH($L169,"Equal allocation",ROUND($M169/12,2),"Weighted Allocation",$M169*_xll.BC.TURNOVER(Connection,$F169,,,Y$2,Y$3,IF(ApplyDimOnActuals="Yes",_xlfn.HSTACK(DimArray,DimValuesArray),""))*$A169/IF($H169=0,12,$H169),"Manual Allocation",AK169))</f>
        <v/>
      </c>
      <c r="Z169" s="14" t="str" cm="1">
        <f t="array" ref="Z169">IF($F169="","",_xlfn.SWITCH($L169,"Equal allocation",ROUND($M169/12,2),"Weighted Allocation",$M169*_xll.BC.TURNOVER(Connection,$F169,,,Z$2,Z$3,IF(ApplyDimOnActuals="Yes",_xlfn.HSTACK(DimArray,DimValuesArray),""))*$A169/IF($H169=0,12,$H169),"Manual Allocation",AL169))</f>
        <v/>
      </c>
    </row>
    <row r="170" spans="10:26" x14ac:dyDescent="0.45">
      <c r="J170" s="15" t="str" cm="1">
        <f t="array" ref="J170">IF($F170="","",_xll.BC.WRITEBACKBUDGET(Connection,$G$8,$G$9,$A$8:$A$11,$L$1,$F170,$O170:$Z170,$O$1:$Z$1,$K170,_xlfn.HSTACK(DimArray,DimValuesArray)))</f>
        <v/>
      </c>
      <c r="L170" s="15" t="str">
        <f t="shared" si="13"/>
        <v/>
      </c>
      <c r="M170" s="14" t="str">
        <f t="shared" si="11"/>
        <v/>
      </c>
      <c r="N170" s="14" t="str">
        <f t="shared" si="12"/>
        <v/>
      </c>
      <c r="O170" s="14" t="str" cm="1">
        <f t="array" ref="O170">IF($F170="","",_xlfn.SWITCH($L170,"Equal allocation",ROUND($M170/12,2),"Weighted Allocation",$M170*_xll.BC.TURNOVER(Connection,$F170,,,O$2,O$3,IF(ApplyDimOnActuals="Yes",_xlfn.HSTACK(DimArray,DimValuesArray),""))*$A170/IF($H170=0,12,$H170),"Manual Allocation",AA170))</f>
        <v/>
      </c>
      <c r="P170" s="14" t="str" cm="1">
        <f t="array" ref="P170">IF($F170="","",_xlfn.SWITCH($L170,"Equal allocation",ROUND($M170/12,2),"Weighted Allocation",$M170*_xll.BC.TURNOVER(Connection,$F170,,,P$2,P$3,IF(ApplyDimOnActuals="Yes",_xlfn.HSTACK(DimArray,DimValuesArray),""))*$A170/IF($H170=0,12,$H170),"Manual Allocation",AB170))</f>
        <v/>
      </c>
      <c r="Q170" s="14" t="str" cm="1">
        <f t="array" ref="Q170">IF($F170="","",_xlfn.SWITCH($L170,"Equal allocation",ROUND($M170/12,2),"Weighted Allocation",$M170*_xll.BC.TURNOVER(Connection,$F170,,,Q$2,Q$3,IF(ApplyDimOnActuals="Yes",_xlfn.HSTACK(DimArray,DimValuesArray),""))*$A170/IF($H170=0,12,$H170),"Manual Allocation",AC170))</f>
        <v/>
      </c>
      <c r="R170" s="14" t="str" cm="1">
        <f t="array" ref="R170">IF($F170="","",_xlfn.SWITCH($L170,"Equal allocation",ROUND($M170/12,2),"Weighted Allocation",$M170*_xll.BC.TURNOVER(Connection,$F170,,,R$2,R$3,IF(ApplyDimOnActuals="Yes",_xlfn.HSTACK(DimArray,DimValuesArray),""))*$A170/IF($H170=0,12,$H170),"Manual Allocation",AD170))</f>
        <v/>
      </c>
      <c r="S170" s="14" t="str" cm="1">
        <f t="array" ref="S170">IF($F170="","",_xlfn.SWITCH($L170,"Equal allocation",ROUND($M170/12,2),"Weighted Allocation",$M170*_xll.BC.TURNOVER(Connection,$F170,,,S$2,S$3,IF(ApplyDimOnActuals="Yes",_xlfn.HSTACK(DimArray,DimValuesArray),""))*$A170/IF($H170=0,12,$H170),"Manual Allocation",AE170))</f>
        <v/>
      </c>
      <c r="T170" s="14" t="str" cm="1">
        <f t="array" ref="T170">IF($F170="","",_xlfn.SWITCH($L170,"Equal allocation",ROUND($M170/12,2),"Weighted Allocation",$M170*_xll.BC.TURNOVER(Connection,$F170,,,T$2,T$3,IF(ApplyDimOnActuals="Yes",_xlfn.HSTACK(DimArray,DimValuesArray),""))*$A170/IF($H170=0,12,$H170),"Manual Allocation",AF170))</f>
        <v/>
      </c>
      <c r="U170" s="14" t="str" cm="1">
        <f t="array" ref="U170">IF($F170="","",_xlfn.SWITCH($L170,"Equal allocation",ROUND($M170/12,2),"Weighted Allocation",$M170*_xll.BC.TURNOVER(Connection,$F170,,,U$2,U$3,IF(ApplyDimOnActuals="Yes",_xlfn.HSTACK(DimArray,DimValuesArray),""))*$A170/IF($H170=0,12,$H170),"Manual Allocation",AG170))</f>
        <v/>
      </c>
      <c r="V170" s="14" t="str" cm="1">
        <f t="array" ref="V170">IF($F170="","",_xlfn.SWITCH($L170,"Equal allocation",ROUND($M170/12,2),"Weighted Allocation",$M170*_xll.BC.TURNOVER(Connection,$F170,,,V$2,V$3,IF(ApplyDimOnActuals="Yes",_xlfn.HSTACK(DimArray,DimValuesArray),""))*$A170/IF($H170=0,12,$H170),"Manual Allocation",AH170))</f>
        <v/>
      </c>
      <c r="W170" s="14" t="str" cm="1">
        <f t="array" ref="W170">IF($F170="","",_xlfn.SWITCH($L170,"Equal allocation",ROUND($M170/12,2),"Weighted Allocation",$M170*_xll.BC.TURNOVER(Connection,$F170,,,W$2,W$3,IF(ApplyDimOnActuals="Yes",_xlfn.HSTACK(DimArray,DimValuesArray),""))*$A170/IF($H170=0,12,$H170),"Manual Allocation",AI170))</f>
        <v/>
      </c>
      <c r="X170" s="14" t="str" cm="1">
        <f t="array" ref="X170">IF($F170="","",_xlfn.SWITCH($L170,"Equal allocation",ROUND($M170/12,2),"Weighted Allocation",$M170*_xll.BC.TURNOVER(Connection,$F170,,,X$2,X$3,IF(ApplyDimOnActuals="Yes",_xlfn.HSTACK(DimArray,DimValuesArray),""))*$A170/IF($H170=0,12,$H170),"Manual Allocation",AJ170))</f>
        <v/>
      </c>
      <c r="Y170" s="14" t="str" cm="1">
        <f t="array" ref="Y170">IF($F170="","",_xlfn.SWITCH($L170,"Equal allocation",ROUND($M170/12,2),"Weighted Allocation",$M170*_xll.BC.TURNOVER(Connection,$F170,,,Y$2,Y$3,IF(ApplyDimOnActuals="Yes",_xlfn.HSTACK(DimArray,DimValuesArray),""))*$A170/IF($H170=0,12,$H170),"Manual Allocation",AK170))</f>
        <v/>
      </c>
      <c r="Z170" s="14" t="str" cm="1">
        <f t="array" ref="Z170">IF($F170="","",_xlfn.SWITCH($L170,"Equal allocation",ROUND($M170/12,2),"Weighted Allocation",$M170*_xll.BC.TURNOVER(Connection,$F170,,,Z$2,Z$3,IF(ApplyDimOnActuals="Yes",_xlfn.HSTACK(DimArray,DimValuesArray),""))*$A170/IF($H170=0,12,$H170),"Manual Allocation",AL170))</f>
        <v/>
      </c>
    </row>
    <row r="171" spans="10:26" x14ac:dyDescent="0.45">
      <c r="J171" s="15" t="str" cm="1">
        <f t="array" ref="J171">IF($F171="","",_xll.BC.WRITEBACKBUDGET(Connection,$G$8,$G$9,$A$8:$A$11,$L$1,$F171,$O171:$Z171,$O$1:$Z$1,$K171,_xlfn.HSTACK(DimArray,DimValuesArray)))</f>
        <v/>
      </c>
      <c r="L171" s="15" t="str">
        <f t="shared" si="13"/>
        <v/>
      </c>
      <c r="M171" s="14" t="str">
        <f t="shared" si="11"/>
        <v/>
      </c>
      <c r="N171" s="14" t="str">
        <f t="shared" si="12"/>
        <v/>
      </c>
      <c r="O171" s="14" t="str" cm="1">
        <f t="array" ref="O171">IF($F171="","",_xlfn.SWITCH($L171,"Equal allocation",ROUND($M171/12,2),"Weighted Allocation",$M171*_xll.BC.TURNOVER(Connection,$F171,,,O$2,O$3,IF(ApplyDimOnActuals="Yes",_xlfn.HSTACK(DimArray,DimValuesArray),""))*$A171/IF($H171=0,12,$H171),"Manual Allocation",AA171))</f>
        <v/>
      </c>
      <c r="P171" s="14" t="str" cm="1">
        <f t="array" ref="P171">IF($F171="","",_xlfn.SWITCH($L171,"Equal allocation",ROUND($M171/12,2),"Weighted Allocation",$M171*_xll.BC.TURNOVER(Connection,$F171,,,P$2,P$3,IF(ApplyDimOnActuals="Yes",_xlfn.HSTACK(DimArray,DimValuesArray),""))*$A171/IF($H171=0,12,$H171),"Manual Allocation",AB171))</f>
        <v/>
      </c>
      <c r="Q171" s="14" t="str" cm="1">
        <f t="array" ref="Q171">IF($F171="","",_xlfn.SWITCH($L171,"Equal allocation",ROUND($M171/12,2),"Weighted Allocation",$M171*_xll.BC.TURNOVER(Connection,$F171,,,Q$2,Q$3,IF(ApplyDimOnActuals="Yes",_xlfn.HSTACK(DimArray,DimValuesArray),""))*$A171/IF($H171=0,12,$H171),"Manual Allocation",AC171))</f>
        <v/>
      </c>
      <c r="R171" s="14" t="str" cm="1">
        <f t="array" ref="R171">IF($F171="","",_xlfn.SWITCH($L171,"Equal allocation",ROUND($M171/12,2),"Weighted Allocation",$M171*_xll.BC.TURNOVER(Connection,$F171,,,R$2,R$3,IF(ApplyDimOnActuals="Yes",_xlfn.HSTACK(DimArray,DimValuesArray),""))*$A171/IF($H171=0,12,$H171),"Manual Allocation",AD171))</f>
        <v/>
      </c>
      <c r="S171" s="14" t="str" cm="1">
        <f t="array" ref="S171">IF($F171="","",_xlfn.SWITCH($L171,"Equal allocation",ROUND($M171/12,2),"Weighted Allocation",$M171*_xll.BC.TURNOVER(Connection,$F171,,,S$2,S$3,IF(ApplyDimOnActuals="Yes",_xlfn.HSTACK(DimArray,DimValuesArray),""))*$A171/IF($H171=0,12,$H171),"Manual Allocation",AE171))</f>
        <v/>
      </c>
      <c r="T171" s="14" t="str" cm="1">
        <f t="array" ref="T171">IF($F171="","",_xlfn.SWITCH($L171,"Equal allocation",ROUND($M171/12,2),"Weighted Allocation",$M171*_xll.BC.TURNOVER(Connection,$F171,,,T$2,T$3,IF(ApplyDimOnActuals="Yes",_xlfn.HSTACK(DimArray,DimValuesArray),""))*$A171/IF($H171=0,12,$H171),"Manual Allocation",AF171))</f>
        <v/>
      </c>
      <c r="U171" s="14" t="str" cm="1">
        <f t="array" ref="U171">IF($F171="","",_xlfn.SWITCH($L171,"Equal allocation",ROUND($M171/12,2),"Weighted Allocation",$M171*_xll.BC.TURNOVER(Connection,$F171,,,U$2,U$3,IF(ApplyDimOnActuals="Yes",_xlfn.HSTACK(DimArray,DimValuesArray),""))*$A171/IF($H171=0,12,$H171),"Manual Allocation",AG171))</f>
        <v/>
      </c>
      <c r="V171" s="14" t="str" cm="1">
        <f t="array" ref="V171">IF($F171="","",_xlfn.SWITCH($L171,"Equal allocation",ROUND($M171/12,2),"Weighted Allocation",$M171*_xll.BC.TURNOVER(Connection,$F171,,,V$2,V$3,IF(ApplyDimOnActuals="Yes",_xlfn.HSTACK(DimArray,DimValuesArray),""))*$A171/IF($H171=0,12,$H171),"Manual Allocation",AH171))</f>
        <v/>
      </c>
      <c r="W171" s="14" t="str" cm="1">
        <f t="array" ref="W171">IF($F171="","",_xlfn.SWITCH($L171,"Equal allocation",ROUND($M171/12,2),"Weighted Allocation",$M171*_xll.BC.TURNOVER(Connection,$F171,,,W$2,W$3,IF(ApplyDimOnActuals="Yes",_xlfn.HSTACK(DimArray,DimValuesArray),""))*$A171/IF($H171=0,12,$H171),"Manual Allocation",AI171))</f>
        <v/>
      </c>
      <c r="X171" s="14" t="str" cm="1">
        <f t="array" ref="X171">IF($F171="","",_xlfn.SWITCH($L171,"Equal allocation",ROUND($M171/12,2),"Weighted Allocation",$M171*_xll.BC.TURNOVER(Connection,$F171,,,X$2,X$3,IF(ApplyDimOnActuals="Yes",_xlfn.HSTACK(DimArray,DimValuesArray),""))*$A171/IF($H171=0,12,$H171),"Manual Allocation",AJ171))</f>
        <v/>
      </c>
      <c r="Y171" s="14" t="str" cm="1">
        <f t="array" ref="Y171">IF($F171="","",_xlfn.SWITCH($L171,"Equal allocation",ROUND($M171/12,2),"Weighted Allocation",$M171*_xll.BC.TURNOVER(Connection,$F171,,,Y$2,Y$3,IF(ApplyDimOnActuals="Yes",_xlfn.HSTACK(DimArray,DimValuesArray),""))*$A171/IF($H171=0,12,$H171),"Manual Allocation",AK171))</f>
        <v/>
      </c>
      <c r="Z171" s="14" t="str" cm="1">
        <f t="array" ref="Z171">IF($F171="","",_xlfn.SWITCH($L171,"Equal allocation",ROUND($M171/12,2),"Weighted Allocation",$M171*_xll.BC.TURNOVER(Connection,$F171,,,Z$2,Z$3,IF(ApplyDimOnActuals="Yes",_xlfn.HSTACK(DimArray,DimValuesArray),""))*$A171/IF($H171=0,12,$H171),"Manual Allocation",AL171))</f>
        <v/>
      </c>
    </row>
    <row r="172" spans="10:26" x14ac:dyDescent="0.45">
      <c r="J172" s="15" t="str" cm="1">
        <f t="array" ref="J172">IF($F172="","",_xll.BC.WRITEBACKBUDGET(Connection,$G$8,$G$9,$A$8:$A$11,$L$1,$F172,$O172:$Z172,$O$1:$Z$1,$K172,_xlfn.HSTACK(DimArray,DimValuesArray)))</f>
        <v/>
      </c>
      <c r="L172" s="15" t="str">
        <f t="shared" si="13"/>
        <v/>
      </c>
      <c r="M172" s="14" t="str">
        <f t="shared" si="11"/>
        <v/>
      </c>
      <c r="N172" s="14" t="str">
        <f t="shared" si="12"/>
        <v/>
      </c>
      <c r="O172" s="14" t="str" cm="1">
        <f t="array" ref="O172">IF($F172="","",_xlfn.SWITCH($L172,"Equal allocation",ROUND($M172/12,2),"Weighted Allocation",$M172*_xll.BC.TURNOVER(Connection,$F172,,,O$2,O$3,IF(ApplyDimOnActuals="Yes",_xlfn.HSTACK(DimArray,DimValuesArray),""))*$A172/IF($H172=0,12,$H172),"Manual Allocation",AA172))</f>
        <v/>
      </c>
      <c r="P172" s="14" t="str" cm="1">
        <f t="array" ref="P172">IF($F172="","",_xlfn.SWITCH($L172,"Equal allocation",ROUND($M172/12,2),"Weighted Allocation",$M172*_xll.BC.TURNOVER(Connection,$F172,,,P$2,P$3,IF(ApplyDimOnActuals="Yes",_xlfn.HSTACK(DimArray,DimValuesArray),""))*$A172/IF($H172=0,12,$H172),"Manual Allocation",AB172))</f>
        <v/>
      </c>
      <c r="Q172" s="14" t="str" cm="1">
        <f t="array" ref="Q172">IF($F172="","",_xlfn.SWITCH($L172,"Equal allocation",ROUND($M172/12,2),"Weighted Allocation",$M172*_xll.BC.TURNOVER(Connection,$F172,,,Q$2,Q$3,IF(ApplyDimOnActuals="Yes",_xlfn.HSTACK(DimArray,DimValuesArray),""))*$A172/IF($H172=0,12,$H172),"Manual Allocation",AC172))</f>
        <v/>
      </c>
      <c r="R172" s="14" t="str" cm="1">
        <f t="array" ref="R172">IF($F172="","",_xlfn.SWITCH($L172,"Equal allocation",ROUND($M172/12,2),"Weighted Allocation",$M172*_xll.BC.TURNOVER(Connection,$F172,,,R$2,R$3,IF(ApplyDimOnActuals="Yes",_xlfn.HSTACK(DimArray,DimValuesArray),""))*$A172/IF($H172=0,12,$H172),"Manual Allocation",AD172))</f>
        <v/>
      </c>
      <c r="S172" s="14" t="str" cm="1">
        <f t="array" ref="S172">IF($F172="","",_xlfn.SWITCH($L172,"Equal allocation",ROUND($M172/12,2),"Weighted Allocation",$M172*_xll.BC.TURNOVER(Connection,$F172,,,S$2,S$3,IF(ApplyDimOnActuals="Yes",_xlfn.HSTACK(DimArray,DimValuesArray),""))*$A172/IF($H172=0,12,$H172),"Manual Allocation",AE172))</f>
        <v/>
      </c>
      <c r="T172" s="14" t="str" cm="1">
        <f t="array" ref="T172">IF($F172="","",_xlfn.SWITCH($L172,"Equal allocation",ROUND($M172/12,2),"Weighted Allocation",$M172*_xll.BC.TURNOVER(Connection,$F172,,,T$2,T$3,IF(ApplyDimOnActuals="Yes",_xlfn.HSTACK(DimArray,DimValuesArray),""))*$A172/IF($H172=0,12,$H172),"Manual Allocation",AF172))</f>
        <v/>
      </c>
      <c r="U172" s="14" t="str" cm="1">
        <f t="array" ref="U172">IF($F172="","",_xlfn.SWITCH($L172,"Equal allocation",ROUND($M172/12,2),"Weighted Allocation",$M172*_xll.BC.TURNOVER(Connection,$F172,,,U$2,U$3,IF(ApplyDimOnActuals="Yes",_xlfn.HSTACK(DimArray,DimValuesArray),""))*$A172/IF($H172=0,12,$H172),"Manual Allocation",AG172))</f>
        <v/>
      </c>
      <c r="V172" s="14" t="str" cm="1">
        <f t="array" ref="V172">IF($F172="","",_xlfn.SWITCH($L172,"Equal allocation",ROUND($M172/12,2),"Weighted Allocation",$M172*_xll.BC.TURNOVER(Connection,$F172,,,V$2,V$3,IF(ApplyDimOnActuals="Yes",_xlfn.HSTACK(DimArray,DimValuesArray),""))*$A172/IF($H172=0,12,$H172),"Manual Allocation",AH172))</f>
        <v/>
      </c>
      <c r="W172" s="14" t="str" cm="1">
        <f t="array" ref="W172">IF($F172="","",_xlfn.SWITCH($L172,"Equal allocation",ROUND($M172/12,2),"Weighted Allocation",$M172*_xll.BC.TURNOVER(Connection,$F172,,,W$2,W$3,IF(ApplyDimOnActuals="Yes",_xlfn.HSTACK(DimArray,DimValuesArray),""))*$A172/IF($H172=0,12,$H172),"Manual Allocation",AI172))</f>
        <v/>
      </c>
      <c r="X172" s="14" t="str" cm="1">
        <f t="array" ref="X172">IF($F172="","",_xlfn.SWITCH($L172,"Equal allocation",ROUND($M172/12,2),"Weighted Allocation",$M172*_xll.BC.TURNOVER(Connection,$F172,,,X$2,X$3,IF(ApplyDimOnActuals="Yes",_xlfn.HSTACK(DimArray,DimValuesArray),""))*$A172/IF($H172=0,12,$H172),"Manual Allocation",AJ172))</f>
        <v/>
      </c>
      <c r="Y172" s="14" t="str" cm="1">
        <f t="array" ref="Y172">IF($F172="","",_xlfn.SWITCH($L172,"Equal allocation",ROUND($M172/12,2),"Weighted Allocation",$M172*_xll.BC.TURNOVER(Connection,$F172,,,Y$2,Y$3,IF(ApplyDimOnActuals="Yes",_xlfn.HSTACK(DimArray,DimValuesArray),""))*$A172/IF($H172=0,12,$H172),"Manual Allocation",AK172))</f>
        <v/>
      </c>
      <c r="Z172" s="14" t="str" cm="1">
        <f t="array" ref="Z172">IF($F172="","",_xlfn.SWITCH($L172,"Equal allocation",ROUND($M172/12,2),"Weighted Allocation",$M172*_xll.BC.TURNOVER(Connection,$F172,,,Z$2,Z$3,IF(ApplyDimOnActuals="Yes",_xlfn.HSTACK(DimArray,DimValuesArray),""))*$A172/IF($H172=0,12,$H172),"Manual Allocation",AL172))</f>
        <v/>
      </c>
    </row>
    <row r="173" spans="10:26" x14ac:dyDescent="0.45">
      <c r="J173" s="15" t="str" cm="1">
        <f t="array" ref="J173">IF($F173="","",_xll.BC.WRITEBACKBUDGET(Connection,$G$8,$G$9,$A$8:$A$11,$L$1,$F173,$O173:$Z173,$O$1:$Z$1,$K173,_xlfn.HSTACK(DimArray,DimValuesArray)))</f>
        <v/>
      </c>
      <c r="L173" s="15" t="str">
        <f t="shared" si="13"/>
        <v/>
      </c>
      <c r="M173" s="14" t="str">
        <f t="shared" si="11"/>
        <v/>
      </c>
      <c r="N173" s="14" t="str">
        <f t="shared" si="12"/>
        <v/>
      </c>
      <c r="O173" s="14" t="str" cm="1">
        <f t="array" ref="O173">IF($F173="","",_xlfn.SWITCH($L173,"Equal allocation",ROUND($M173/12,2),"Weighted Allocation",$M173*_xll.BC.TURNOVER(Connection,$F173,,,O$2,O$3,IF(ApplyDimOnActuals="Yes",_xlfn.HSTACK(DimArray,DimValuesArray),""))*$A173/IF($H173=0,12,$H173),"Manual Allocation",AA173))</f>
        <v/>
      </c>
      <c r="P173" s="14" t="str" cm="1">
        <f t="array" ref="P173">IF($F173="","",_xlfn.SWITCH($L173,"Equal allocation",ROUND($M173/12,2),"Weighted Allocation",$M173*_xll.BC.TURNOVER(Connection,$F173,,,P$2,P$3,IF(ApplyDimOnActuals="Yes",_xlfn.HSTACK(DimArray,DimValuesArray),""))*$A173/IF($H173=0,12,$H173),"Manual Allocation",AB173))</f>
        <v/>
      </c>
      <c r="Q173" s="14" t="str" cm="1">
        <f t="array" ref="Q173">IF($F173="","",_xlfn.SWITCH($L173,"Equal allocation",ROUND($M173/12,2),"Weighted Allocation",$M173*_xll.BC.TURNOVER(Connection,$F173,,,Q$2,Q$3,IF(ApplyDimOnActuals="Yes",_xlfn.HSTACK(DimArray,DimValuesArray),""))*$A173/IF($H173=0,12,$H173),"Manual Allocation",AC173))</f>
        <v/>
      </c>
      <c r="R173" s="14" t="str" cm="1">
        <f t="array" ref="R173">IF($F173="","",_xlfn.SWITCH($L173,"Equal allocation",ROUND($M173/12,2),"Weighted Allocation",$M173*_xll.BC.TURNOVER(Connection,$F173,,,R$2,R$3,IF(ApplyDimOnActuals="Yes",_xlfn.HSTACK(DimArray,DimValuesArray),""))*$A173/IF($H173=0,12,$H173),"Manual Allocation",AD173))</f>
        <v/>
      </c>
      <c r="S173" s="14" t="str" cm="1">
        <f t="array" ref="S173">IF($F173="","",_xlfn.SWITCH($L173,"Equal allocation",ROUND($M173/12,2),"Weighted Allocation",$M173*_xll.BC.TURNOVER(Connection,$F173,,,S$2,S$3,IF(ApplyDimOnActuals="Yes",_xlfn.HSTACK(DimArray,DimValuesArray),""))*$A173/IF($H173=0,12,$H173),"Manual Allocation",AE173))</f>
        <v/>
      </c>
      <c r="T173" s="14" t="str" cm="1">
        <f t="array" ref="T173">IF($F173="","",_xlfn.SWITCH($L173,"Equal allocation",ROUND($M173/12,2),"Weighted Allocation",$M173*_xll.BC.TURNOVER(Connection,$F173,,,T$2,T$3,IF(ApplyDimOnActuals="Yes",_xlfn.HSTACK(DimArray,DimValuesArray),""))*$A173/IF($H173=0,12,$H173),"Manual Allocation",AF173))</f>
        <v/>
      </c>
      <c r="U173" s="14" t="str" cm="1">
        <f t="array" ref="U173">IF($F173="","",_xlfn.SWITCH($L173,"Equal allocation",ROUND($M173/12,2),"Weighted Allocation",$M173*_xll.BC.TURNOVER(Connection,$F173,,,U$2,U$3,IF(ApplyDimOnActuals="Yes",_xlfn.HSTACK(DimArray,DimValuesArray),""))*$A173/IF($H173=0,12,$H173),"Manual Allocation",AG173))</f>
        <v/>
      </c>
      <c r="V173" s="14" t="str" cm="1">
        <f t="array" ref="V173">IF($F173="","",_xlfn.SWITCH($L173,"Equal allocation",ROUND($M173/12,2),"Weighted Allocation",$M173*_xll.BC.TURNOVER(Connection,$F173,,,V$2,V$3,IF(ApplyDimOnActuals="Yes",_xlfn.HSTACK(DimArray,DimValuesArray),""))*$A173/IF($H173=0,12,$H173),"Manual Allocation",AH173))</f>
        <v/>
      </c>
      <c r="W173" s="14" t="str" cm="1">
        <f t="array" ref="W173">IF($F173="","",_xlfn.SWITCH($L173,"Equal allocation",ROUND($M173/12,2),"Weighted Allocation",$M173*_xll.BC.TURNOVER(Connection,$F173,,,W$2,W$3,IF(ApplyDimOnActuals="Yes",_xlfn.HSTACK(DimArray,DimValuesArray),""))*$A173/IF($H173=0,12,$H173),"Manual Allocation",AI173))</f>
        <v/>
      </c>
      <c r="X173" s="14" t="str" cm="1">
        <f t="array" ref="X173">IF($F173="","",_xlfn.SWITCH($L173,"Equal allocation",ROUND($M173/12,2),"Weighted Allocation",$M173*_xll.BC.TURNOVER(Connection,$F173,,,X$2,X$3,IF(ApplyDimOnActuals="Yes",_xlfn.HSTACK(DimArray,DimValuesArray),""))*$A173/IF($H173=0,12,$H173),"Manual Allocation",AJ173))</f>
        <v/>
      </c>
      <c r="Y173" s="14" t="str" cm="1">
        <f t="array" ref="Y173">IF($F173="","",_xlfn.SWITCH($L173,"Equal allocation",ROUND($M173/12,2),"Weighted Allocation",$M173*_xll.BC.TURNOVER(Connection,$F173,,,Y$2,Y$3,IF(ApplyDimOnActuals="Yes",_xlfn.HSTACK(DimArray,DimValuesArray),""))*$A173/IF($H173=0,12,$H173),"Manual Allocation",AK173))</f>
        <v/>
      </c>
      <c r="Z173" s="14" t="str" cm="1">
        <f t="array" ref="Z173">IF($F173="","",_xlfn.SWITCH($L173,"Equal allocation",ROUND($M173/12,2),"Weighted Allocation",$M173*_xll.BC.TURNOVER(Connection,$F173,,,Z$2,Z$3,IF(ApplyDimOnActuals="Yes",_xlfn.HSTACK(DimArray,DimValuesArray),""))*$A173/IF($H173=0,12,$H173),"Manual Allocation",AL173))</f>
        <v/>
      </c>
    </row>
    <row r="174" spans="10:26" x14ac:dyDescent="0.45">
      <c r="J174" s="15" t="str" cm="1">
        <f t="array" ref="J174">IF($F174="","",_xll.BC.WRITEBACKBUDGET(Connection,$G$8,$G$9,$A$8:$A$11,$L$1,$F174,$O174:$Z174,$O$1:$Z$1,$K174,_xlfn.HSTACK(DimArray,DimValuesArray)))</f>
        <v/>
      </c>
      <c r="L174" s="15" t="str">
        <f t="shared" si="13"/>
        <v/>
      </c>
      <c r="M174" s="14" t="str">
        <f t="shared" si="11"/>
        <v/>
      </c>
      <c r="N174" s="14" t="str">
        <f t="shared" si="12"/>
        <v/>
      </c>
      <c r="O174" s="14" t="str" cm="1">
        <f t="array" ref="O174">IF($F174="","",_xlfn.SWITCH($L174,"Equal allocation",ROUND($M174/12,2),"Weighted Allocation",$M174*_xll.BC.TURNOVER(Connection,$F174,,,O$2,O$3,IF(ApplyDimOnActuals="Yes",_xlfn.HSTACK(DimArray,DimValuesArray),""))*$A174/IF($H174=0,12,$H174),"Manual Allocation",AA174))</f>
        <v/>
      </c>
      <c r="P174" s="14" t="str" cm="1">
        <f t="array" ref="P174">IF($F174="","",_xlfn.SWITCH($L174,"Equal allocation",ROUND($M174/12,2),"Weighted Allocation",$M174*_xll.BC.TURNOVER(Connection,$F174,,,P$2,P$3,IF(ApplyDimOnActuals="Yes",_xlfn.HSTACK(DimArray,DimValuesArray),""))*$A174/IF($H174=0,12,$H174),"Manual Allocation",AB174))</f>
        <v/>
      </c>
      <c r="Q174" s="14" t="str" cm="1">
        <f t="array" ref="Q174">IF($F174="","",_xlfn.SWITCH($L174,"Equal allocation",ROUND($M174/12,2),"Weighted Allocation",$M174*_xll.BC.TURNOVER(Connection,$F174,,,Q$2,Q$3,IF(ApplyDimOnActuals="Yes",_xlfn.HSTACK(DimArray,DimValuesArray),""))*$A174/IF($H174=0,12,$H174),"Manual Allocation",AC174))</f>
        <v/>
      </c>
      <c r="R174" s="14" t="str" cm="1">
        <f t="array" ref="R174">IF($F174="","",_xlfn.SWITCH($L174,"Equal allocation",ROUND($M174/12,2),"Weighted Allocation",$M174*_xll.BC.TURNOVER(Connection,$F174,,,R$2,R$3,IF(ApplyDimOnActuals="Yes",_xlfn.HSTACK(DimArray,DimValuesArray),""))*$A174/IF($H174=0,12,$H174),"Manual Allocation",AD174))</f>
        <v/>
      </c>
      <c r="S174" s="14" t="str" cm="1">
        <f t="array" ref="S174">IF($F174="","",_xlfn.SWITCH($L174,"Equal allocation",ROUND($M174/12,2),"Weighted Allocation",$M174*_xll.BC.TURNOVER(Connection,$F174,,,S$2,S$3,IF(ApplyDimOnActuals="Yes",_xlfn.HSTACK(DimArray,DimValuesArray),""))*$A174/IF($H174=0,12,$H174),"Manual Allocation",AE174))</f>
        <v/>
      </c>
      <c r="T174" s="14" t="str" cm="1">
        <f t="array" ref="T174">IF($F174="","",_xlfn.SWITCH($L174,"Equal allocation",ROUND($M174/12,2),"Weighted Allocation",$M174*_xll.BC.TURNOVER(Connection,$F174,,,T$2,T$3,IF(ApplyDimOnActuals="Yes",_xlfn.HSTACK(DimArray,DimValuesArray),""))*$A174/IF($H174=0,12,$H174),"Manual Allocation",AF174))</f>
        <v/>
      </c>
      <c r="U174" s="14" t="str" cm="1">
        <f t="array" ref="U174">IF($F174="","",_xlfn.SWITCH($L174,"Equal allocation",ROUND($M174/12,2),"Weighted Allocation",$M174*_xll.BC.TURNOVER(Connection,$F174,,,U$2,U$3,IF(ApplyDimOnActuals="Yes",_xlfn.HSTACK(DimArray,DimValuesArray),""))*$A174/IF($H174=0,12,$H174),"Manual Allocation",AG174))</f>
        <v/>
      </c>
      <c r="V174" s="14" t="str" cm="1">
        <f t="array" ref="V174">IF($F174="","",_xlfn.SWITCH($L174,"Equal allocation",ROUND($M174/12,2),"Weighted Allocation",$M174*_xll.BC.TURNOVER(Connection,$F174,,,V$2,V$3,IF(ApplyDimOnActuals="Yes",_xlfn.HSTACK(DimArray,DimValuesArray),""))*$A174/IF($H174=0,12,$H174),"Manual Allocation",AH174))</f>
        <v/>
      </c>
      <c r="W174" s="14" t="str" cm="1">
        <f t="array" ref="W174">IF($F174="","",_xlfn.SWITCH($L174,"Equal allocation",ROUND($M174/12,2),"Weighted Allocation",$M174*_xll.BC.TURNOVER(Connection,$F174,,,W$2,W$3,IF(ApplyDimOnActuals="Yes",_xlfn.HSTACK(DimArray,DimValuesArray),""))*$A174/IF($H174=0,12,$H174),"Manual Allocation",AI174))</f>
        <v/>
      </c>
      <c r="X174" s="14" t="str" cm="1">
        <f t="array" ref="X174">IF($F174="","",_xlfn.SWITCH($L174,"Equal allocation",ROUND($M174/12,2),"Weighted Allocation",$M174*_xll.BC.TURNOVER(Connection,$F174,,,X$2,X$3,IF(ApplyDimOnActuals="Yes",_xlfn.HSTACK(DimArray,DimValuesArray),""))*$A174/IF($H174=0,12,$H174),"Manual Allocation",AJ174))</f>
        <v/>
      </c>
      <c r="Y174" s="14" t="str" cm="1">
        <f t="array" ref="Y174">IF($F174="","",_xlfn.SWITCH($L174,"Equal allocation",ROUND($M174/12,2),"Weighted Allocation",$M174*_xll.BC.TURNOVER(Connection,$F174,,,Y$2,Y$3,IF(ApplyDimOnActuals="Yes",_xlfn.HSTACK(DimArray,DimValuesArray),""))*$A174/IF($H174=0,12,$H174),"Manual Allocation",AK174))</f>
        <v/>
      </c>
      <c r="Z174" s="14" t="str" cm="1">
        <f t="array" ref="Z174">IF($F174="","",_xlfn.SWITCH($L174,"Equal allocation",ROUND($M174/12,2),"Weighted Allocation",$M174*_xll.BC.TURNOVER(Connection,$F174,,,Z$2,Z$3,IF(ApplyDimOnActuals="Yes",_xlfn.HSTACK(DimArray,DimValuesArray),""))*$A174/IF($H174=0,12,$H174),"Manual Allocation",AL174))</f>
        <v/>
      </c>
    </row>
    <row r="175" spans="10:26" x14ac:dyDescent="0.45">
      <c r="J175" s="15" t="str" cm="1">
        <f t="array" ref="J175">IF($F175="","",_xll.BC.WRITEBACKBUDGET(Connection,$G$8,$G$9,$A$8:$A$11,$L$1,$F175,$O175:$Z175,$O$1:$Z$1,$K175,_xlfn.HSTACK(DimArray,DimValuesArray)))</f>
        <v/>
      </c>
      <c r="L175" s="15" t="str">
        <f t="shared" si="13"/>
        <v/>
      </c>
      <c r="M175" s="14" t="str">
        <f t="shared" si="11"/>
        <v/>
      </c>
      <c r="N175" s="14" t="str">
        <f t="shared" si="12"/>
        <v/>
      </c>
      <c r="O175" s="14" t="str" cm="1">
        <f t="array" ref="O175">IF($F175="","",_xlfn.SWITCH($L175,"Equal allocation",ROUND($M175/12,2),"Weighted Allocation",$M175*_xll.BC.TURNOVER(Connection,$F175,,,O$2,O$3,IF(ApplyDimOnActuals="Yes",_xlfn.HSTACK(DimArray,DimValuesArray),""))*$A175/IF($H175=0,12,$H175),"Manual Allocation",AA175))</f>
        <v/>
      </c>
      <c r="P175" s="14" t="str" cm="1">
        <f t="array" ref="P175">IF($F175="","",_xlfn.SWITCH($L175,"Equal allocation",ROUND($M175/12,2),"Weighted Allocation",$M175*_xll.BC.TURNOVER(Connection,$F175,,,P$2,P$3,IF(ApplyDimOnActuals="Yes",_xlfn.HSTACK(DimArray,DimValuesArray),""))*$A175/IF($H175=0,12,$H175),"Manual Allocation",AB175))</f>
        <v/>
      </c>
      <c r="Q175" s="14" t="str" cm="1">
        <f t="array" ref="Q175">IF($F175="","",_xlfn.SWITCH($L175,"Equal allocation",ROUND($M175/12,2),"Weighted Allocation",$M175*_xll.BC.TURNOVER(Connection,$F175,,,Q$2,Q$3,IF(ApplyDimOnActuals="Yes",_xlfn.HSTACK(DimArray,DimValuesArray),""))*$A175/IF($H175=0,12,$H175),"Manual Allocation",AC175))</f>
        <v/>
      </c>
      <c r="R175" s="14" t="str" cm="1">
        <f t="array" ref="R175">IF($F175="","",_xlfn.SWITCH($L175,"Equal allocation",ROUND($M175/12,2),"Weighted Allocation",$M175*_xll.BC.TURNOVER(Connection,$F175,,,R$2,R$3,IF(ApplyDimOnActuals="Yes",_xlfn.HSTACK(DimArray,DimValuesArray),""))*$A175/IF($H175=0,12,$H175),"Manual Allocation",AD175))</f>
        <v/>
      </c>
      <c r="S175" s="14" t="str" cm="1">
        <f t="array" ref="S175">IF($F175="","",_xlfn.SWITCH($L175,"Equal allocation",ROUND($M175/12,2),"Weighted Allocation",$M175*_xll.BC.TURNOVER(Connection,$F175,,,S$2,S$3,IF(ApplyDimOnActuals="Yes",_xlfn.HSTACK(DimArray,DimValuesArray),""))*$A175/IF($H175=0,12,$H175),"Manual Allocation",AE175))</f>
        <v/>
      </c>
      <c r="T175" s="14" t="str" cm="1">
        <f t="array" ref="T175">IF($F175="","",_xlfn.SWITCH($L175,"Equal allocation",ROUND($M175/12,2),"Weighted Allocation",$M175*_xll.BC.TURNOVER(Connection,$F175,,,T$2,T$3,IF(ApplyDimOnActuals="Yes",_xlfn.HSTACK(DimArray,DimValuesArray),""))*$A175/IF($H175=0,12,$H175),"Manual Allocation",AF175))</f>
        <v/>
      </c>
      <c r="U175" s="14" t="str" cm="1">
        <f t="array" ref="U175">IF($F175="","",_xlfn.SWITCH($L175,"Equal allocation",ROUND($M175/12,2),"Weighted Allocation",$M175*_xll.BC.TURNOVER(Connection,$F175,,,U$2,U$3,IF(ApplyDimOnActuals="Yes",_xlfn.HSTACK(DimArray,DimValuesArray),""))*$A175/IF($H175=0,12,$H175),"Manual Allocation",AG175))</f>
        <v/>
      </c>
      <c r="V175" s="14" t="str" cm="1">
        <f t="array" ref="V175">IF($F175="","",_xlfn.SWITCH($L175,"Equal allocation",ROUND($M175/12,2),"Weighted Allocation",$M175*_xll.BC.TURNOVER(Connection,$F175,,,V$2,V$3,IF(ApplyDimOnActuals="Yes",_xlfn.HSTACK(DimArray,DimValuesArray),""))*$A175/IF($H175=0,12,$H175),"Manual Allocation",AH175))</f>
        <v/>
      </c>
      <c r="W175" s="14" t="str" cm="1">
        <f t="array" ref="W175">IF($F175="","",_xlfn.SWITCH($L175,"Equal allocation",ROUND($M175/12,2),"Weighted Allocation",$M175*_xll.BC.TURNOVER(Connection,$F175,,,W$2,W$3,IF(ApplyDimOnActuals="Yes",_xlfn.HSTACK(DimArray,DimValuesArray),""))*$A175/IF($H175=0,12,$H175),"Manual Allocation",AI175))</f>
        <v/>
      </c>
      <c r="X175" s="14" t="str" cm="1">
        <f t="array" ref="X175">IF($F175="","",_xlfn.SWITCH($L175,"Equal allocation",ROUND($M175/12,2),"Weighted Allocation",$M175*_xll.BC.TURNOVER(Connection,$F175,,,X$2,X$3,IF(ApplyDimOnActuals="Yes",_xlfn.HSTACK(DimArray,DimValuesArray),""))*$A175/IF($H175=0,12,$H175),"Manual Allocation",AJ175))</f>
        <v/>
      </c>
      <c r="Y175" s="14" t="str" cm="1">
        <f t="array" ref="Y175">IF($F175="","",_xlfn.SWITCH($L175,"Equal allocation",ROUND($M175/12,2),"Weighted Allocation",$M175*_xll.BC.TURNOVER(Connection,$F175,,,Y$2,Y$3,IF(ApplyDimOnActuals="Yes",_xlfn.HSTACK(DimArray,DimValuesArray),""))*$A175/IF($H175=0,12,$H175),"Manual Allocation",AK175))</f>
        <v/>
      </c>
      <c r="Z175" s="14" t="str" cm="1">
        <f t="array" ref="Z175">IF($F175="","",_xlfn.SWITCH($L175,"Equal allocation",ROUND($M175/12,2),"Weighted Allocation",$M175*_xll.BC.TURNOVER(Connection,$F175,,,Z$2,Z$3,IF(ApplyDimOnActuals="Yes",_xlfn.HSTACK(DimArray,DimValuesArray),""))*$A175/IF($H175=0,12,$H175),"Manual Allocation",AL175))</f>
        <v/>
      </c>
    </row>
    <row r="176" spans="10:26" x14ac:dyDescent="0.45">
      <c r="J176" s="15" t="str" cm="1">
        <f t="array" ref="J176">IF($F176="","",_xll.BC.WRITEBACKBUDGET(Connection,$G$8,$G$9,$A$8:$A$11,$L$1,$F176,$O176:$Z176,$O$1:$Z$1,$K176,_xlfn.HSTACK(DimArray,DimValuesArray)))</f>
        <v/>
      </c>
      <c r="L176" s="15" t="str">
        <f t="shared" si="13"/>
        <v/>
      </c>
      <c r="M176" s="14" t="str">
        <f t="shared" si="11"/>
        <v/>
      </c>
      <c r="N176" s="14" t="str">
        <f t="shared" si="12"/>
        <v/>
      </c>
      <c r="O176" s="14" t="str" cm="1">
        <f t="array" ref="O176">IF($F176="","",_xlfn.SWITCH($L176,"Equal allocation",ROUND($M176/12,2),"Weighted Allocation",$M176*_xll.BC.TURNOVER(Connection,$F176,,,O$2,O$3,IF(ApplyDimOnActuals="Yes",_xlfn.HSTACK(DimArray,DimValuesArray),""))*$A176/IF($H176=0,12,$H176),"Manual Allocation",AA176))</f>
        <v/>
      </c>
      <c r="P176" s="14" t="str" cm="1">
        <f t="array" ref="P176">IF($F176="","",_xlfn.SWITCH($L176,"Equal allocation",ROUND($M176/12,2),"Weighted Allocation",$M176*_xll.BC.TURNOVER(Connection,$F176,,,P$2,P$3,IF(ApplyDimOnActuals="Yes",_xlfn.HSTACK(DimArray,DimValuesArray),""))*$A176/IF($H176=0,12,$H176),"Manual Allocation",AB176))</f>
        <v/>
      </c>
      <c r="Q176" s="14" t="str" cm="1">
        <f t="array" ref="Q176">IF($F176="","",_xlfn.SWITCH($L176,"Equal allocation",ROUND($M176/12,2),"Weighted Allocation",$M176*_xll.BC.TURNOVER(Connection,$F176,,,Q$2,Q$3,IF(ApplyDimOnActuals="Yes",_xlfn.HSTACK(DimArray,DimValuesArray),""))*$A176/IF($H176=0,12,$H176),"Manual Allocation",AC176))</f>
        <v/>
      </c>
      <c r="R176" s="14" t="str" cm="1">
        <f t="array" ref="R176">IF($F176="","",_xlfn.SWITCH($L176,"Equal allocation",ROUND($M176/12,2),"Weighted Allocation",$M176*_xll.BC.TURNOVER(Connection,$F176,,,R$2,R$3,IF(ApplyDimOnActuals="Yes",_xlfn.HSTACK(DimArray,DimValuesArray),""))*$A176/IF($H176=0,12,$H176),"Manual Allocation",AD176))</f>
        <v/>
      </c>
      <c r="S176" s="14" t="str" cm="1">
        <f t="array" ref="S176">IF($F176="","",_xlfn.SWITCH($L176,"Equal allocation",ROUND($M176/12,2),"Weighted Allocation",$M176*_xll.BC.TURNOVER(Connection,$F176,,,S$2,S$3,IF(ApplyDimOnActuals="Yes",_xlfn.HSTACK(DimArray,DimValuesArray),""))*$A176/IF($H176=0,12,$H176),"Manual Allocation",AE176))</f>
        <v/>
      </c>
      <c r="T176" s="14" t="str" cm="1">
        <f t="array" ref="T176">IF($F176="","",_xlfn.SWITCH($L176,"Equal allocation",ROUND($M176/12,2),"Weighted Allocation",$M176*_xll.BC.TURNOVER(Connection,$F176,,,T$2,T$3,IF(ApplyDimOnActuals="Yes",_xlfn.HSTACK(DimArray,DimValuesArray),""))*$A176/IF($H176=0,12,$H176),"Manual Allocation",AF176))</f>
        <v/>
      </c>
      <c r="U176" s="14" t="str" cm="1">
        <f t="array" ref="U176">IF($F176="","",_xlfn.SWITCH($L176,"Equal allocation",ROUND($M176/12,2),"Weighted Allocation",$M176*_xll.BC.TURNOVER(Connection,$F176,,,U$2,U$3,IF(ApplyDimOnActuals="Yes",_xlfn.HSTACK(DimArray,DimValuesArray),""))*$A176/IF($H176=0,12,$H176),"Manual Allocation",AG176))</f>
        <v/>
      </c>
      <c r="V176" s="14" t="str" cm="1">
        <f t="array" ref="V176">IF($F176="","",_xlfn.SWITCH($L176,"Equal allocation",ROUND($M176/12,2),"Weighted Allocation",$M176*_xll.BC.TURNOVER(Connection,$F176,,,V$2,V$3,IF(ApplyDimOnActuals="Yes",_xlfn.HSTACK(DimArray,DimValuesArray),""))*$A176/IF($H176=0,12,$H176),"Manual Allocation",AH176))</f>
        <v/>
      </c>
      <c r="W176" s="14" t="str" cm="1">
        <f t="array" ref="W176">IF($F176="","",_xlfn.SWITCH($L176,"Equal allocation",ROUND($M176/12,2),"Weighted Allocation",$M176*_xll.BC.TURNOVER(Connection,$F176,,,W$2,W$3,IF(ApplyDimOnActuals="Yes",_xlfn.HSTACK(DimArray,DimValuesArray),""))*$A176/IF($H176=0,12,$H176),"Manual Allocation",AI176))</f>
        <v/>
      </c>
      <c r="X176" s="14" t="str" cm="1">
        <f t="array" ref="X176">IF($F176="","",_xlfn.SWITCH($L176,"Equal allocation",ROUND($M176/12,2),"Weighted Allocation",$M176*_xll.BC.TURNOVER(Connection,$F176,,,X$2,X$3,IF(ApplyDimOnActuals="Yes",_xlfn.HSTACK(DimArray,DimValuesArray),""))*$A176/IF($H176=0,12,$H176),"Manual Allocation",AJ176))</f>
        <v/>
      </c>
      <c r="Y176" s="14" t="str" cm="1">
        <f t="array" ref="Y176">IF($F176="","",_xlfn.SWITCH($L176,"Equal allocation",ROUND($M176/12,2),"Weighted Allocation",$M176*_xll.BC.TURNOVER(Connection,$F176,,,Y$2,Y$3,IF(ApplyDimOnActuals="Yes",_xlfn.HSTACK(DimArray,DimValuesArray),""))*$A176/IF($H176=0,12,$H176),"Manual Allocation",AK176))</f>
        <v/>
      </c>
      <c r="Z176" s="14" t="str" cm="1">
        <f t="array" ref="Z176">IF($F176="","",_xlfn.SWITCH($L176,"Equal allocation",ROUND($M176/12,2),"Weighted Allocation",$M176*_xll.BC.TURNOVER(Connection,$F176,,,Z$2,Z$3,IF(ApplyDimOnActuals="Yes",_xlfn.HSTACK(DimArray,DimValuesArray),""))*$A176/IF($H176=0,12,$H176),"Manual Allocation",AL176))</f>
        <v/>
      </c>
    </row>
    <row r="177" spans="10:26" x14ac:dyDescent="0.45">
      <c r="J177" s="15" t="str" cm="1">
        <f t="array" ref="J177">IF($F177="","",_xll.BC.WRITEBACKBUDGET(Connection,$G$8,$G$9,$A$8:$A$11,$L$1,$F177,$O177:$Z177,$O$1:$Z$1,$K177,_xlfn.HSTACK(DimArray,DimValuesArray)))</f>
        <v/>
      </c>
      <c r="L177" s="15" t="str">
        <f t="shared" si="13"/>
        <v/>
      </c>
      <c r="M177" s="14" t="str">
        <f t="shared" si="11"/>
        <v/>
      </c>
      <c r="N177" s="14" t="str">
        <f t="shared" si="12"/>
        <v/>
      </c>
      <c r="O177" s="14" t="str" cm="1">
        <f t="array" ref="O177">IF($F177="","",_xlfn.SWITCH($L177,"Equal allocation",ROUND($M177/12,2),"Weighted Allocation",$M177*_xll.BC.TURNOVER(Connection,$F177,,,O$2,O$3,IF(ApplyDimOnActuals="Yes",_xlfn.HSTACK(DimArray,DimValuesArray),""))*$A177/IF($H177=0,12,$H177),"Manual Allocation",AA177))</f>
        <v/>
      </c>
      <c r="P177" s="14" t="str" cm="1">
        <f t="array" ref="P177">IF($F177="","",_xlfn.SWITCH($L177,"Equal allocation",ROUND($M177/12,2),"Weighted Allocation",$M177*_xll.BC.TURNOVER(Connection,$F177,,,P$2,P$3,IF(ApplyDimOnActuals="Yes",_xlfn.HSTACK(DimArray,DimValuesArray),""))*$A177/IF($H177=0,12,$H177),"Manual Allocation",AB177))</f>
        <v/>
      </c>
      <c r="Q177" s="14" t="str" cm="1">
        <f t="array" ref="Q177">IF($F177="","",_xlfn.SWITCH($L177,"Equal allocation",ROUND($M177/12,2),"Weighted Allocation",$M177*_xll.BC.TURNOVER(Connection,$F177,,,Q$2,Q$3,IF(ApplyDimOnActuals="Yes",_xlfn.HSTACK(DimArray,DimValuesArray),""))*$A177/IF($H177=0,12,$H177),"Manual Allocation",AC177))</f>
        <v/>
      </c>
      <c r="R177" s="14" t="str" cm="1">
        <f t="array" ref="R177">IF($F177="","",_xlfn.SWITCH($L177,"Equal allocation",ROUND($M177/12,2),"Weighted Allocation",$M177*_xll.BC.TURNOVER(Connection,$F177,,,R$2,R$3,IF(ApplyDimOnActuals="Yes",_xlfn.HSTACK(DimArray,DimValuesArray),""))*$A177/IF($H177=0,12,$H177),"Manual Allocation",AD177))</f>
        <v/>
      </c>
      <c r="S177" s="14" t="str" cm="1">
        <f t="array" ref="S177">IF($F177="","",_xlfn.SWITCH($L177,"Equal allocation",ROUND($M177/12,2),"Weighted Allocation",$M177*_xll.BC.TURNOVER(Connection,$F177,,,S$2,S$3,IF(ApplyDimOnActuals="Yes",_xlfn.HSTACK(DimArray,DimValuesArray),""))*$A177/IF($H177=0,12,$H177),"Manual Allocation",AE177))</f>
        <v/>
      </c>
      <c r="T177" s="14" t="str" cm="1">
        <f t="array" ref="T177">IF($F177="","",_xlfn.SWITCH($L177,"Equal allocation",ROUND($M177/12,2),"Weighted Allocation",$M177*_xll.BC.TURNOVER(Connection,$F177,,,T$2,T$3,IF(ApplyDimOnActuals="Yes",_xlfn.HSTACK(DimArray,DimValuesArray),""))*$A177/IF($H177=0,12,$H177),"Manual Allocation",AF177))</f>
        <v/>
      </c>
      <c r="U177" s="14" t="str" cm="1">
        <f t="array" ref="U177">IF($F177="","",_xlfn.SWITCH($L177,"Equal allocation",ROUND($M177/12,2),"Weighted Allocation",$M177*_xll.BC.TURNOVER(Connection,$F177,,,U$2,U$3,IF(ApplyDimOnActuals="Yes",_xlfn.HSTACK(DimArray,DimValuesArray),""))*$A177/IF($H177=0,12,$H177),"Manual Allocation",AG177))</f>
        <v/>
      </c>
      <c r="V177" s="14" t="str" cm="1">
        <f t="array" ref="V177">IF($F177="","",_xlfn.SWITCH($L177,"Equal allocation",ROUND($M177/12,2),"Weighted Allocation",$M177*_xll.BC.TURNOVER(Connection,$F177,,,V$2,V$3,IF(ApplyDimOnActuals="Yes",_xlfn.HSTACK(DimArray,DimValuesArray),""))*$A177/IF($H177=0,12,$H177),"Manual Allocation",AH177))</f>
        <v/>
      </c>
      <c r="W177" s="14" t="str" cm="1">
        <f t="array" ref="W177">IF($F177="","",_xlfn.SWITCH($L177,"Equal allocation",ROUND($M177/12,2),"Weighted Allocation",$M177*_xll.BC.TURNOVER(Connection,$F177,,,W$2,W$3,IF(ApplyDimOnActuals="Yes",_xlfn.HSTACK(DimArray,DimValuesArray),""))*$A177/IF($H177=0,12,$H177),"Manual Allocation",AI177))</f>
        <v/>
      </c>
      <c r="X177" s="14" t="str" cm="1">
        <f t="array" ref="X177">IF($F177="","",_xlfn.SWITCH($L177,"Equal allocation",ROUND($M177/12,2),"Weighted Allocation",$M177*_xll.BC.TURNOVER(Connection,$F177,,,X$2,X$3,IF(ApplyDimOnActuals="Yes",_xlfn.HSTACK(DimArray,DimValuesArray),""))*$A177/IF($H177=0,12,$H177),"Manual Allocation",AJ177))</f>
        <v/>
      </c>
      <c r="Y177" s="14" t="str" cm="1">
        <f t="array" ref="Y177">IF($F177="","",_xlfn.SWITCH($L177,"Equal allocation",ROUND($M177/12,2),"Weighted Allocation",$M177*_xll.BC.TURNOVER(Connection,$F177,,,Y$2,Y$3,IF(ApplyDimOnActuals="Yes",_xlfn.HSTACK(DimArray,DimValuesArray),""))*$A177/IF($H177=0,12,$H177),"Manual Allocation",AK177))</f>
        <v/>
      </c>
      <c r="Z177" s="14" t="str" cm="1">
        <f t="array" ref="Z177">IF($F177="","",_xlfn.SWITCH($L177,"Equal allocation",ROUND($M177/12,2),"Weighted Allocation",$M177*_xll.BC.TURNOVER(Connection,$F177,,,Z$2,Z$3,IF(ApplyDimOnActuals="Yes",_xlfn.HSTACK(DimArray,DimValuesArray),""))*$A177/IF($H177=0,12,$H177),"Manual Allocation",AL177))</f>
        <v/>
      </c>
    </row>
    <row r="178" spans="10:26" x14ac:dyDescent="0.45">
      <c r="J178" s="15" t="str" cm="1">
        <f t="array" ref="J178">IF($F178="","",_xll.BC.WRITEBACKBUDGET(Connection,$G$8,$G$9,$A$8:$A$11,$L$1,$F178,$O178:$Z178,$O$1:$Z$1,$K178,_xlfn.HSTACK(DimArray,DimValuesArray)))</f>
        <v/>
      </c>
      <c r="L178" s="15" t="str">
        <f t="shared" si="13"/>
        <v/>
      </c>
      <c r="M178" s="14" t="str">
        <f t="shared" si="11"/>
        <v/>
      </c>
      <c r="N178" s="14" t="str">
        <f t="shared" si="12"/>
        <v/>
      </c>
      <c r="O178" s="14" t="str" cm="1">
        <f t="array" ref="O178">IF($F178="","",_xlfn.SWITCH($L178,"Equal allocation",ROUND($M178/12,2),"Weighted Allocation",$M178*_xll.BC.TURNOVER(Connection,$F178,,,O$2,O$3,IF(ApplyDimOnActuals="Yes",_xlfn.HSTACK(DimArray,DimValuesArray),""))*$A178/IF($H178=0,12,$H178),"Manual Allocation",AA178))</f>
        <v/>
      </c>
      <c r="P178" s="14" t="str" cm="1">
        <f t="array" ref="P178">IF($F178="","",_xlfn.SWITCH($L178,"Equal allocation",ROUND($M178/12,2),"Weighted Allocation",$M178*_xll.BC.TURNOVER(Connection,$F178,,,P$2,P$3,IF(ApplyDimOnActuals="Yes",_xlfn.HSTACK(DimArray,DimValuesArray),""))*$A178/IF($H178=0,12,$H178),"Manual Allocation",AB178))</f>
        <v/>
      </c>
      <c r="Q178" s="14" t="str" cm="1">
        <f t="array" ref="Q178">IF($F178="","",_xlfn.SWITCH($L178,"Equal allocation",ROUND($M178/12,2),"Weighted Allocation",$M178*_xll.BC.TURNOVER(Connection,$F178,,,Q$2,Q$3,IF(ApplyDimOnActuals="Yes",_xlfn.HSTACK(DimArray,DimValuesArray),""))*$A178/IF($H178=0,12,$H178),"Manual Allocation",AC178))</f>
        <v/>
      </c>
      <c r="R178" s="14" t="str" cm="1">
        <f t="array" ref="R178">IF($F178="","",_xlfn.SWITCH($L178,"Equal allocation",ROUND($M178/12,2),"Weighted Allocation",$M178*_xll.BC.TURNOVER(Connection,$F178,,,R$2,R$3,IF(ApplyDimOnActuals="Yes",_xlfn.HSTACK(DimArray,DimValuesArray),""))*$A178/IF($H178=0,12,$H178),"Manual Allocation",AD178))</f>
        <v/>
      </c>
      <c r="S178" s="14" t="str" cm="1">
        <f t="array" ref="S178">IF($F178="","",_xlfn.SWITCH($L178,"Equal allocation",ROUND($M178/12,2),"Weighted Allocation",$M178*_xll.BC.TURNOVER(Connection,$F178,,,S$2,S$3,IF(ApplyDimOnActuals="Yes",_xlfn.HSTACK(DimArray,DimValuesArray),""))*$A178/IF($H178=0,12,$H178),"Manual Allocation",AE178))</f>
        <v/>
      </c>
      <c r="T178" s="14" t="str" cm="1">
        <f t="array" ref="T178">IF($F178="","",_xlfn.SWITCH($L178,"Equal allocation",ROUND($M178/12,2),"Weighted Allocation",$M178*_xll.BC.TURNOVER(Connection,$F178,,,T$2,T$3,IF(ApplyDimOnActuals="Yes",_xlfn.HSTACK(DimArray,DimValuesArray),""))*$A178/IF($H178=0,12,$H178),"Manual Allocation",AF178))</f>
        <v/>
      </c>
      <c r="U178" s="14" t="str" cm="1">
        <f t="array" ref="U178">IF($F178="","",_xlfn.SWITCH($L178,"Equal allocation",ROUND($M178/12,2),"Weighted Allocation",$M178*_xll.BC.TURNOVER(Connection,$F178,,,U$2,U$3,IF(ApplyDimOnActuals="Yes",_xlfn.HSTACK(DimArray,DimValuesArray),""))*$A178/IF($H178=0,12,$H178),"Manual Allocation",AG178))</f>
        <v/>
      </c>
      <c r="V178" s="14" t="str" cm="1">
        <f t="array" ref="V178">IF($F178="","",_xlfn.SWITCH($L178,"Equal allocation",ROUND($M178/12,2),"Weighted Allocation",$M178*_xll.BC.TURNOVER(Connection,$F178,,,V$2,V$3,IF(ApplyDimOnActuals="Yes",_xlfn.HSTACK(DimArray,DimValuesArray),""))*$A178/IF($H178=0,12,$H178),"Manual Allocation",AH178))</f>
        <v/>
      </c>
      <c r="W178" s="14" t="str" cm="1">
        <f t="array" ref="W178">IF($F178="","",_xlfn.SWITCH($L178,"Equal allocation",ROUND($M178/12,2),"Weighted Allocation",$M178*_xll.BC.TURNOVER(Connection,$F178,,,W$2,W$3,IF(ApplyDimOnActuals="Yes",_xlfn.HSTACK(DimArray,DimValuesArray),""))*$A178/IF($H178=0,12,$H178),"Manual Allocation",AI178))</f>
        <v/>
      </c>
      <c r="X178" s="14" t="str" cm="1">
        <f t="array" ref="X178">IF($F178="","",_xlfn.SWITCH($L178,"Equal allocation",ROUND($M178/12,2),"Weighted Allocation",$M178*_xll.BC.TURNOVER(Connection,$F178,,,X$2,X$3,IF(ApplyDimOnActuals="Yes",_xlfn.HSTACK(DimArray,DimValuesArray),""))*$A178/IF($H178=0,12,$H178),"Manual Allocation",AJ178))</f>
        <v/>
      </c>
      <c r="Y178" s="14" t="str" cm="1">
        <f t="array" ref="Y178">IF($F178="","",_xlfn.SWITCH($L178,"Equal allocation",ROUND($M178/12,2),"Weighted Allocation",$M178*_xll.BC.TURNOVER(Connection,$F178,,,Y$2,Y$3,IF(ApplyDimOnActuals="Yes",_xlfn.HSTACK(DimArray,DimValuesArray),""))*$A178/IF($H178=0,12,$H178),"Manual Allocation",AK178))</f>
        <v/>
      </c>
      <c r="Z178" s="14" t="str" cm="1">
        <f t="array" ref="Z178">IF($F178="","",_xlfn.SWITCH($L178,"Equal allocation",ROUND($M178/12,2),"Weighted Allocation",$M178*_xll.BC.TURNOVER(Connection,$F178,,,Z$2,Z$3,IF(ApplyDimOnActuals="Yes",_xlfn.HSTACK(DimArray,DimValuesArray),""))*$A178/IF($H178=0,12,$H178),"Manual Allocation",AL178))</f>
        <v/>
      </c>
    </row>
    <row r="179" spans="10:26" x14ac:dyDescent="0.45">
      <c r="J179" s="15" t="str" cm="1">
        <f t="array" ref="J179">IF($F179="","",_xll.BC.WRITEBACKBUDGET(Connection,$G$8,$G$9,$A$8:$A$11,$L$1,$F179,$O179:$Z179,$O$1:$Z$1,$K179,_xlfn.HSTACK(DimArray,DimValuesArray)))</f>
        <v/>
      </c>
      <c r="L179" s="15" t="str">
        <f t="shared" si="13"/>
        <v/>
      </c>
      <c r="M179" s="14" t="str">
        <f t="shared" si="11"/>
        <v/>
      </c>
      <c r="N179" s="14" t="str">
        <f t="shared" si="12"/>
        <v/>
      </c>
      <c r="O179" s="14" t="str" cm="1">
        <f t="array" ref="O179">IF($F179="","",_xlfn.SWITCH($L179,"Equal allocation",ROUND($M179/12,2),"Weighted Allocation",$M179*_xll.BC.TURNOVER(Connection,$F179,,,O$2,O$3,IF(ApplyDimOnActuals="Yes",_xlfn.HSTACK(DimArray,DimValuesArray),""))*$A179/IF($H179=0,12,$H179),"Manual Allocation",AA179))</f>
        <v/>
      </c>
      <c r="P179" s="14" t="str" cm="1">
        <f t="array" ref="P179">IF($F179="","",_xlfn.SWITCH($L179,"Equal allocation",ROUND($M179/12,2),"Weighted Allocation",$M179*_xll.BC.TURNOVER(Connection,$F179,,,P$2,P$3,IF(ApplyDimOnActuals="Yes",_xlfn.HSTACK(DimArray,DimValuesArray),""))*$A179/IF($H179=0,12,$H179),"Manual Allocation",AB179))</f>
        <v/>
      </c>
      <c r="Q179" s="14" t="str" cm="1">
        <f t="array" ref="Q179">IF($F179="","",_xlfn.SWITCH($L179,"Equal allocation",ROUND($M179/12,2),"Weighted Allocation",$M179*_xll.BC.TURNOVER(Connection,$F179,,,Q$2,Q$3,IF(ApplyDimOnActuals="Yes",_xlfn.HSTACK(DimArray,DimValuesArray),""))*$A179/IF($H179=0,12,$H179),"Manual Allocation",AC179))</f>
        <v/>
      </c>
      <c r="R179" s="14" t="str" cm="1">
        <f t="array" ref="R179">IF($F179="","",_xlfn.SWITCH($L179,"Equal allocation",ROUND($M179/12,2),"Weighted Allocation",$M179*_xll.BC.TURNOVER(Connection,$F179,,,R$2,R$3,IF(ApplyDimOnActuals="Yes",_xlfn.HSTACK(DimArray,DimValuesArray),""))*$A179/IF($H179=0,12,$H179),"Manual Allocation",AD179))</f>
        <v/>
      </c>
      <c r="S179" s="14" t="str" cm="1">
        <f t="array" ref="S179">IF($F179="","",_xlfn.SWITCH($L179,"Equal allocation",ROUND($M179/12,2),"Weighted Allocation",$M179*_xll.BC.TURNOVER(Connection,$F179,,,S$2,S$3,IF(ApplyDimOnActuals="Yes",_xlfn.HSTACK(DimArray,DimValuesArray),""))*$A179/IF($H179=0,12,$H179),"Manual Allocation",AE179))</f>
        <v/>
      </c>
      <c r="T179" s="14" t="str" cm="1">
        <f t="array" ref="T179">IF($F179="","",_xlfn.SWITCH($L179,"Equal allocation",ROUND($M179/12,2),"Weighted Allocation",$M179*_xll.BC.TURNOVER(Connection,$F179,,,T$2,T$3,IF(ApplyDimOnActuals="Yes",_xlfn.HSTACK(DimArray,DimValuesArray),""))*$A179/IF($H179=0,12,$H179),"Manual Allocation",AF179))</f>
        <v/>
      </c>
      <c r="U179" s="14" t="str" cm="1">
        <f t="array" ref="U179">IF($F179="","",_xlfn.SWITCH($L179,"Equal allocation",ROUND($M179/12,2),"Weighted Allocation",$M179*_xll.BC.TURNOVER(Connection,$F179,,,U$2,U$3,IF(ApplyDimOnActuals="Yes",_xlfn.HSTACK(DimArray,DimValuesArray),""))*$A179/IF($H179=0,12,$H179),"Manual Allocation",AG179))</f>
        <v/>
      </c>
      <c r="V179" s="14" t="str" cm="1">
        <f t="array" ref="V179">IF($F179="","",_xlfn.SWITCH($L179,"Equal allocation",ROUND($M179/12,2),"Weighted Allocation",$M179*_xll.BC.TURNOVER(Connection,$F179,,,V$2,V$3,IF(ApplyDimOnActuals="Yes",_xlfn.HSTACK(DimArray,DimValuesArray),""))*$A179/IF($H179=0,12,$H179),"Manual Allocation",AH179))</f>
        <v/>
      </c>
      <c r="W179" s="14" t="str" cm="1">
        <f t="array" ref="W179">IF($F179="","",_xlfn.SWITCH($L179,"Equal allocation",ROUND($M179/12,2),"Weighted Allocation",$M179*_xll.BC.TURNOVER(Connection,$F179,,,W$2,W$3,IF(ApplyDimOnActuals="Yes",_xlfn.HSTACK(DimArray,DimValuesArray),""))*$A179/IF($H179=0,12,$H179),"Manual Allocation",AI179))</f>
        <v/>
      </c>
      <c r="X179" s="14" t="str" cm="1">
        <f t="array" ref="X179">IF($F179="","",_xlfn.SWITCH($L179,"Equal allocation",ROUND($M179/12,2),"Weighted Allocation",$M179*_xll.BC.TURNOVER(Connection,$F179,,,X$2,X$3,IF(ApplyDimOnActuals="Yes",_xlfn.HSTACK(DimArray,DimValuesArray),""))*$A179/IF($H179=0,12,$H179),"Manual Allocation",AJ179))</f>
        <v/>
      </c>
      <c r="Y179" s="14" t="str" cm="1">
        <f t="array" ref="Y179">IF($F179="","",_xlfn.SWITCH($L179,"Equal allocation",ROUND($M179/12,2),"Weighted Allocation",$M179*_xll.BC.TURNOVER(Connection,$F179,,,Y$2,Y$3,IF(ApplyDimOnActuals="Yes",_xlfn.HSTACK(DimArray,DimValuesArray),""))*$A179/IF($H179=0,12,$H179),"Manual Allocation",AK179))</f>
        <v/>
      </c>
      <c r="Z179" s="14" t="str" cm="1">
        <f t="array" ref="Z179">IF($F179="","",_xlfn.SWITCH($L179,"Equal allocation",ROUND($M179/12,2),"Weighted Allocation",$M179*_xll.BC.TURNOVER(Connection,$F179,,,Z$2,Z$3,IF(ApplyDimOnActuals="Yes",_xlfn.HSTACK(DimArray,DimValuesArray),""))*$A179/IF($H179=0,12,$H179),"Manual Allocation",AL179))</f>
        <v/>
      </c>
    </row>
    <row r="180" spans="10:26" x14ac:dyDescent="0.45">
      <c r="J180" s="15" t="str" cm="1">
        <f t="array" ref="J180">IF($F180="","",_xll.BC.WRITEBACKBUDGET(Connection,$G$8,$G$9,$A$8:$A$11,$L$1,$F180,$O180:$Z180,$O$1:$Z$1,$K180,_xlfn.HSTACK(DimArray,DimValuesArray)))</f>
        <v/>
      </c>
      <c r="L180" s="15" t="str">
        <f t="shared" si="13"/>
        <v/>
      </c>
      <c r="M180" s="14" t="str">
        <f t="shared" si="11"/>
        <v/>
      </c>
      <c r="N180" s="14" t="str">
        <f t="shared" si="12"/>
        <v/>
      </c>
      <c r="O180" s="14" t="str" cm="1">
        <f t="array" ref="O180">IF($F180="","",_xlfn.SWITCH($L180,"Equal allocation",ROUND($M180/12,2),"Weighted Allocation",$M180*_xll.BC.TURNOVER(Connection,$F180,,,O$2,O$3,IF(ApplyDimOnActuals="Yes",_xlfn.HSTACK(DimArray,DimValuesArray),""))*$A180/IF($H180=0,12,$H180),"Manual Allocation",AA180))</f>
        <v/>
      </c>
      <c r="P180" s="14" t="str" cm="1">
        <f t="array" ref="P180">IF($F180="","",_xlfn.SWITCH($L180,"Equal allocation",ROUND($M180/12,2),"Weighted Allocation",$M180*_xll.BC.TURNOVER(Connection,$F180,,,P$2,P$3,IF(ApplyDimOnActuals="Yes",_xlfn.HSTACK(DimArray,DimValuesArray),""))*$A180/IF($H180=0,12,$H180),"Manual Allocation",AB180))</f>
        <v/>
      </c>
      <c r="Q180" s="14" t="str" cm="1">
        <f t="array" ref="Q180">IF($F180="","",_xlfn.SWITCH($L180,"Equal allocation",ROUND($M180/12,2),"Weighted Allocation",$M180*_xll.BC.TURNOVER(Connection,$F180,,,Q$2,Q$3,IF(ApplyDimOnActuals="Yes",_xlfn.HSTACK(DimArray,DimValuesArray),""))*$A180/IF($H180=0,12,$H180),"Manual Allocation",AC180))</f>
        <v/>
      </c>
      <c r="R180" s="14" t="str" cm="1">
        <f t="array" ref="R180">IF($F180="","",_xlfn.SWITCH($L180,"Equal allocation",ROUND($M180/12,2),"Weighted Allocation",$M180*_xll.BC.TURNOVER(Connection,$F180,,,R$2,R$3,IF(ApplyDimOnActuals="Yes",_xlfn.HSTACK(DimArray,DimValuesArray),""))*$A180/IF($H180=0,12,$H180),"Manual Allocation",AD180))</f>
        <v/>
      </c>
      <c r="S180" s="14" t="str" cm="1">
        <f t="array" ref="S180">IF($F180="","",_xlfn.SWITCH($L180,"Equal allocation",ROUND($M180/12,2),"Weighted Allocation",$M180*_xll.BC.TURNOVER(Connection,$F180,,,S$2,S$3,IF(ApplyDimOnActuals="Yes",_xlfn.HSTACK(DimArray,DimValuesArray),""))*$A180/IF($H180=0,12,$H180),"Manual Allocation",AE180))</f>
        <v/>
      </c>
      <c r="T180" s="14" t="str" cm="1">
        <f t="array" ref="T180">IF($F180="","",_xlfn.SWITCH($L180,"Equal allocation",ROUND($M180/12,2),"Weighted Allocation",$M180*_xll.BC.TURNOVER(Connection,$F180,,,T$2,T$3,IF(ApplyDimOnActuals="Yes",_xlfn.HSTACK(DimArray,DimValuesArray),""))*$A180/IF($H180=0,12,$H180),"Manual Allocation",AF180))</f>
        <v/>
      </c>
      <c r="U180" s="14" t="str" cm="1">
        <f t="array" ref="U180">IF($F180="","",_xlfn.SWITCH($L180,"Equal allocation",ROUND($M180/12,2),"Weighted Allocation",$M180*_xll.BC.TURNOVER(Connection,$F180,,,U$2,U$3,IF(ApplyDimOnActuals="Yes",_xlfn.HSTACK(DimArray,DimValuesArray),""))*$A180/IF($H180=0,12,$H180),"Manual Allocation",AG180))</f>
        <v/>
      </c>
      <c r="V180" s="14" t="str" cm="1">
        <f t="array" ref="V180">IF($F180="","",_xlfn.SWITCH($L180,"Equal allocation",ROUND($M180/12,2),"Weighted Allocation",$M180*_xll.BC.TURNOVER(Connection,$F180,,,V$2,V$3,IF(ApplyDimOnActuals="Yes",_xlfn.HSTACK(DimArray,DimValuesArray),""))*$A180/IF($H180=0,12,$H180),"Manual Allocation",AH180))</f>
        <v/>
      </c>
      <c r="W180" s="14" t="str" cm="1">
        <f t="array" ref="W180">IF($F180="","",_xlfn.SWITCH($L180,"Equal allocation",ROUND($M180/12,2),"Weighted Allocation",$M180*_xll.BC.TURNOVER(Connection,$F180,,,W$2,W$3,IF(ApplyDimOnActuals="Yes",_xlfn.HSTACK(DimArray,DimValuesArray),""))*$A180/IF($H180=0,12,$H180),"Manual Allocation",AI180))</f>
        <v/>
      </c>
      <c r="X180" s="14" t="str" cm="1">
        <f t="array" ref="X180">IF($F180="","",_xlfn.SWITCH($L180,"Equal allocation",ROUND($M180/12,2),"Weighted Allocation",$M180*_xll.BC.TURNOVER(Connection,$F180,,,X$2,X$3,IF(ApplyDimOnActuals="Yes",_xlfn.HSTACK(DimArray,DimValuesArray),""))*$A180/IF($H180=0,12,$H180),"Manual Allocation",AJ180))</f>
        <v/>
      </c>
      <c r="Y180" s="14" t="str" cm="1">
        <f t="array" ref="Y180">IF($F180="","",_xlfn.SWITCH($L180,"Equal allocation",ROUND($M180/12,2),"Weighted Allocation",$M180*_xll.BC.TURNOVER(Connection,$F180,,,Y$2,Y$3,IF(ApplyDimOnActuals="Yes",_xlfn.HSTACK(DimArray,DimValuesArray),""))*$A180/IF($H180=0,12,$H180),"Manual Allocation",AK180))</f>
        <v/>
      </c>
      <c r="Z180" s="14" t="str" cm="1">
        <f t="array" ref="Z180">IF($F180="","",_xlfn.SWITCH($L180,"Equal allocation",ROUND($M180/12,2),"Weighted Allocation",$M180*_xll.BC.TURNOVER(Connection,$F180,,,Z$2,Z$3,IF(ApplyDimOnActuals="Yes",_xlfn.HSTACK(DimArray,DimValuesArray),""))*$A180/IF($H180=0,12,$H180),"Manual Allocation",AL180))</f>
        <v/>
      </c>
    </row>
    <row r="181" spans="10:26" x14ac:dyDescent="0.45">
      <c r="J181" s="15" t="str" cm="1">
        <f t="array" ref="J181">IF($F181="","",_xll.BC.WRITEBACKBUDGET(Connection,$G$8,$G$9,$A$8:$A$11,$L$1,$F181,$O181:$Z181,$O$1:$Z$1,$K181,_xlfn.HSTACK(DimArray,DimValuesArray)))</f>
        <v/>
      </c>
      <c r="L181" s="15" t="str">
        <f t="shared" si="13"/>
        <v/>
      </c>
      <c r="M181" s="14" t="str">
        <f t="shared" si="11"/>
        <v/>
      </c>
      <c r="N181" s="14" t="str">
        <f t="shared" si="12"/>
        <v/>
      </c>
      <c r="O181" s="14" t="str" cm="1">
        <f t="array" ref="O181">IF($F181="","",_xlfn.SWITCH($L181,"Equal allocation",ROUND($M181/12,2),"Weighted Allocation",$M181*_xll.BC.TURNOVER(Connection,$F181,,,O$2,O$3,IF(ApplyDimOnActuals="Yes",_xlfn.HSTACK(DimArray,DimValuesArray),""))*$A181/IF($H181=0,12,$H181),"Manual Allocation",AA181))</f>
        <v/>
      </c>
      <c r="P181" s="14" t="str" cm="1">
        <f t="array" ref="P181">IF($F181="","",_xlfn.SWITCH($L181,"Equal allocation",ROUND($M181/12,2),"Weighted Allocation",$M181*_xll.BC.TURNOVER(Connection,$F181,,,P$2,P$3,IF(ApplyDimOnActuals="Yes",_xlfn.HSTACK(DimArray,DimValuesArray),""))*$A181/IF($H181=0,12,$H181),"Manual Allocation",AB181))</f>
        <v/>
      </c>
      <c r="Q181" s="14" t="str" cm="1">
        <f t="array" ref="Q181">IF($F181="","",_xlfn.SWITCH($L181,"Equal allocation",ROUND($M181/12,2),"Weighted Allocation",$M181*_xll.BC.TURNOVER(Connection,$F181,,,Q$2,Q$3,IF(ApplyDimOnActuals="Yes",_xlfn.HSTACK(DimArray,DimValuesArray),""))*$A181/IF($H181=0,12,$H181),"Manual Allocation",AC181))</f>
        <v/>
      </c>
      <c r="R181" s="14" t="str" cm="1">
        <f t="array" ref="R181">IF($F181="","",_xlfn.SWITCH($L181,"Equal allocation",ROUND($M181/12,2),"Weighted Allocation",$M181*_xll.BC.TURNOVER(Connection,$F181,,,R$2,R$3,IF(ApplyDimOnActuals="Yes",_xlfn.HSTACK(DimArray,DimValuesArray),""))*$A181/IF($H181=0,12,$H181),"Manual Allocation",AD181))</f>
        <v/>
      </c>
      <c r="S181" s="14" t="str" cm="1">
        <f t="array" ref="S181">IF($F181="","",_xlfn.SWITCH($L181,"Equal allocation",ROUND($M181/12,2),"Weighted Allocation",$M181*_xll.BC.TURNOVER(Connection,$F181,,,S$2,S$3,IF(ApplyDimOnActuals="Yes",_xlfn.HSTACK(DimArray,DimValuesArray),""))*$A181/IF($H181=0,12,$H181),"Manual Allocation",AE181))</f>
        <v/>
      </c>
      <c r="T181" s="14" t="str" cm="1">
        <f t="array" ref="T181">IF($F181="","",_xlfn.SWITCH($L181,"Equal allocation",ROUND($M181/12,2),"Weighted Allocation",$M181*_xll.BC.TURNOVER(Connection,$F181,,,T$2,T$3,IF(ApplyDimOnActuals="Yes",_xlfn.HSTACK(DimArray,DimValuesArray),""))*$A181/IF($H181=0,12,$H181),"Manual Allocation",AF181))</f>
        <v/>
      </c>
      <c r="U181" s="14" t="str" cm="1">
        <f t="array" ref="U181">IF($F181="","",_xlfn.SWITCH($L181,"Equal allocation",ROUND($M181/12,2),"Weighted Allocation",$M181*_xll.BC.TURNOVER(Connection,$F181,,,U$2,U$3,IF(ApplyDimOnActuals="Yes",_xlfn.HSTACK(DimArray,DimValuesArray),""))*$A181/IF($H181=0,12,$H181),"Manual Allocation",AG181))</f>
        <v/>
      </c>
      <c r="V181" s="14" t="str" cm="1">
        <f t="array" ref="V181">IF($F181="","",_xlfn.SWITCH($L181,"Equal allocation",ROUND($M181/12,2),"Weighted Allocation",$M181*_xll.BC.TURNOVER(Connection,$F181,,,V$2,V$3,IF(ApplyDimOnActuals="Yes",_xlfn.HSTACK(DimArray,DimValuesArray),""))*$A181/IF($H181=0,12,$H181),"Manual Allocation",AH181))</f>
        <v/>
      </c>
      <c r="W181" s="14" t="str" cm="1">
        <f t="array" ref="W181">IF($F181="","",_xlfn.SWITCH($L181,"Equal allocation",ROUND($M181/12,2),"Weighted Allocation",$M181*_xll.BC.TURNOVER(Connection,$F181,,,W$2,W$3,IF(ApplyDimOnActuals="Yes",_xlfn.HSTACK(DimArray,DimValuesArray),""))*$A181/IF($H181=0,12,$H181),"Manual Allocation",AI181))</f>
        <v/>
      </c>
      <c r="X181" s="14" t="str" cm="1">
        <f t="array" ref="X181">IF($F181="","",_xlfn.SWITCH($L181,"Equal allocation",ROUND($M181/12,2),"Weighted Allocation",$M181*_xll.BC.TURNOVER(Connection,$F181,,,X$2,X$3,IF(ApplyDimOnActuals="Yes",_xlfn.HSTACK(DimArray,DimValuesArray),""))*$A181/IF($H181=0,12,$H181),"Manual Allocation",AJ181))</f>
        <v/>
      </c>
      <c r="Y181" s="14" t="str" cm="1">
        <f t="array" ref="Y181">IF($F181="","",_xlfn.SWITCH($L181,"Equal allocation",ROUND($M181/12,2),"Weighted Allocation",$M181*_xll.BC.TURNOVER(Connection,$F181,,,Y$2,Y$3,IF(ApplyDimOnActuals="Yes",_xlfn.HSTACK(DimArray,DimValuesArray),""))*$A181/IF($H181=0,12,$H181),"Manual Allocation",AK181))</f>
        <v/>
      </c>
      <c r="Z181" s="14" t="str" cm="1">
        <f t="array" ref="Z181">IF($F181="","",_xlfn.SWITCH($L181,"Equal allocation",ROUND($M181/12,2),"Weighted Allocation",$M181*_xll.BC.TURNOVER(Connection,$F181,,,Z$2,Z$3,IF(ApplyDimOnActuals="Yes",_xlfn.HSTACK(DimArray,DimValuesArray),""))*$A181/IF($H181=0,12,$H181),"Manual Allocation",AL181))</f>
        <v/>
      </c>
    </row>
    <row r="182" spans="10:26" x14ac:dyDescent="0.45">
      <c r="J182" s="15" t="str" cm="1">
        <f t="array" ref="J182">IF($F182="","",_xll.BC.WRITEBACKBUDGET(Connection,$G$8,$G$9,$A$8:$A$11,$L$1,$F182,$O182:$Z182,$O$1:$Z$1,$K182,_xlfn.HSTACK(DimArray,DimValuesArray)))</f>
        <v/>
      </c>
      <c r="L182" s="15" t="str">
        <f t="shared" si="13"/>
        <v/>
      </c>
      <c r="M182" s="14" t="str">
        <f t="shared" si="11"/>
        <v/>
      </c>
      <c r="N182" s="14" t="str">
        <f t="shared" si="12"/>
        <v/>
      </c>
      <c r="O182" s="14" t="str" cm="1">
        <f t="array" ref="O182">IF($F182="","",_xlfn.SWITCH($L182,"Equal allocation",ROUND($M182/12,2),"Weighted Allocation",$M182*_xll.BC.TURNOVER(Connection,$F182,,,O$2,O$3,IF(ApplyDimOnActuals="Yes",_xlfn.HSTACK(DimArray,DimValuesArray),""))*$A182/IF($H182=0,12,$H182),"Manual Allocation",AA182))</f>
        <v/>
      </c>
      <c r="P182" s="14" t="str" cm="1">
        <f t="array" ref="P182">IF($F182="","",_xlfn.SWITCH($L182,"Equal allocation",ROUND($M182/12,2),"Weighted Allocation",$M182*_xll.BC.TURNOVER(Connection,$F182,,,P$2,P$3,IF(ApplyDimOnActuals="Yes",_xlfn.HSTACK(DimArray,DimValuesArray),""))*$A182/IF($H182=0,12,$H182),"Manual Allocation",AB182))</f>
        <v/>
      </c>
      <c r="Q182" s="14" t="str" cm="1">
        <f t="array" ref="Q182">IF($F182="","",_xlfn.SWITCH($L182,"Equal allocation",ROUND($M182/12,2),"Weighted Allocation",$M182*_xll.BC.TURNOVER(Connection,$F182,,,Q$2,Q$3,IF(ApplyDimOnActuals="Yes",_xlfn.HSTACK(DimArray,DimValuesArray),""))*$A182/IF($H182=0,12,$H182),"Manual Allocation",AC182))</f>
        <v/>
      </c>
      <c r="R182" s="14" t="str" cm="1">
        <f t="array" ref="R182">IF($F182="","",_xlfn.SWITCH($L182,"Equal allocation",ROUND($M182/12,2),"Weighted Allocation",$M182*_xll.BC.TURNOVER(Connection,$F182,,,R$2,R$3,IF(ApplyDimOnActuals="Yes",_xlfn.HSTACK(DimArray,DimValuesArray),""))*$A182/IF($H182=0,12,$H182),"Manual Allocation",AD182))</f>
        <v/>
      </c>
      <c r="S182" s="14" t="str" cm="1">
        <f t="array" ref="S182">IF($F182="","",_xlfn.SWITCH($L182,"Equal allocation",ROUND($M182/12,2),"Weighted Allocation",$M182*_xll.BC.TURNOVER(Connection,$F182,,,S$2,S$3,IF(ApplyDimOnActuals="Yes",_xlfn.HSTACK(DimArray,DimValuesArray),""))*$A182/IF($H182=0,12,$H182),"Manual Allocation",AE182))</f>
        <v/>
      </c>
      <c r="T182" s="14" t="str" cm="1">
        <f t="array" ref="T182">IF($F182="","",_xlfn.SWITCH($L182,"Equal allocation",ROUND($M182/12,2),"Weighted Allocation",$M182*_xll.BC.TURNOVER(Connection,$F182,,,T$2,T$3,IF(ApplyDimOnActuals="Yes",_xlfn.HSTACK(DimArray,DimValuesArray),""))*$A182/IF($H182=0,12,$H182),"Manual Allocation",AF182))</f>
        <v/>
      </c>
      <c r="U182" s="14" t="str" cm="1">
        <f t="array" ref="U182">IF($F182="","",_xlfn.SWITCH($L182,"Equal allocation",ROUND($M182/12,2),"Weighted Allocation",$M182*_xll.BC.TURNOVER(Connection,$F182,,,U$2,U$3,IF(ApplyDimOnActuals="Yes",_xlfn.HSTACK(DimArray,DimValuesArray),""))*$A182/IF($H182=0,12,$H182),"Manual Allocation",AG182))</f>
        <v/>
      </c>
      <c r="V182" s="14" t="str" cm="1">
        <f t="array" ref="V182">IF($F182="","",_xlfn.SWITCH($L182,"Equal allocation",ROUND($M182/12,2),"Weighted Allocation",$M182*_xll.BC.TURNOVER(Connection,$F182,,,V$2,V$3,IF(ApplyDimOnActuals="Yes",_xlfn.HSTACK(DimArray,DimValuesArray),""))*$A182/IF($H182=0,12,$H182),"Manual Allocation",AH182))</f>
        <v/>
      </c>
      <c r="W182" s="14" t="str" cm="1">
        <f t="array" ref="W182">IF($F182="","",_xlfn.SWITCH($L182,"Equal allocation",ROUND($M182/12,2),"Weighted Allocation",$M182*_xll.BC.TURNOVER(Connection,$F182,,,W$2,W$3,IF(ApplyDimOnActuals="Yes",_xlfn.HSTACK(DimArray,DimValuesArray),""))*$A182/IF($H182=0,12,$H182),"Manual Allocation",AI182))</f>
        <v/>
      </c>
      <c r="X182" s="14" t="str" cm="1">
        <f t="array" ref="X182">IF($F182="","",_xlfn.SWITCH($L182,"Equal allocation",ROUND($M182/12,2),"Weighted Allocation",$M182*_xll.BC.TURNOVER(Connection,$F182,,,X$2,X$3,IF(ApplyDimOnActuals="Yes",_xlfn.HSTACK(DimArray,DimValuesArray),""))*$A182/IF($H182=0,12,$H182),"Manual Allocation",AJ182))</f>
        <v/>
      </c>
      <c r="Y182" s="14" t="str" cm="1">
        <f t="array" ref="Y182">IF($F182="","",_xlfn.SWITCH($L182,"Equal allocation",ROUND($M182/12,2),"Weighted Allocation",$M182*_xll.BC.TURNOVER(Connection,$F182,,,Y$2,Y$3,IF(ApplyDimOnActuals="Yes",_xlfn.HSTACK(DimArray,DimValuesArray),""))*$A182/IF($H182=0,12,$H182),"Manual Allocation",AK182))</f>
        <v/>
      </c>
      <c r="Z182" s="14" t="str" cm="1">
        <f t="array" ref="Z182">IF($F182="","",_xlfn.SWITCH($L182,"Equal allocation",ROUND($M182/12,2),"Weighted Allocation",$M182*_xll.BC.TURNOVER(Connection,$F182,,,Z$2,Z$3,IF(ApplyDimOnActuals="Yes",_xlfn.HSTACK(DimArray,DimValuesArray),""))*$A182/IF($H182=0,12,$H182),"Manual Allocation",AL182))</f>
        <v/>
      </c>
    </row>
    <row r="183" spans="10:26" x14ac:dyDescent="0.45">
      <c r="J183" s="15" t="str" cm="1">
        <f t="array" ref="J183">IF($F183="","",_xll.BC.WRITEBACKBUDGET(Connection,$G$8,$G$9,$A$8:$A$11,$L$1,$F183,$O183:$Z183,$O$1:$Z$1,$K183,_xlfn.HSTACK(DimArray,DimValuesArray)))</f>
        <v/>
      </c>
      <c r="L183" s="15" t="str">
        <f t="shared" si="13"/>
        <v/>
      </c>
      <c r="M183" s="14" t="str">
        <f t="shared" si="11"/>
        <v/>
      </c>
      <c r="N183" s="14" t="str">
        <f t="shared" si="12"/>
        <v/>
      </c>
      <c r="O183" s="14" t="str" cm="1">
        <f t="array" ref="O183">IF($F183="","",_xlfn.SWITCH($L183,"Equal allocation",ROUND($M183/12,2),"Weighted Allocation",$M183*_xll.BC.TURNOVER(Connection,$F183,,,O$2,O$3,IF(ApplyDimOnActuals="Yes",_xlfn.HSTACK(DimArray,DimValuesArray),""))*$A183/IF($H183=0,12,$H183),"Manual Allocation",AA183))</f>
        <v/>
      </c>
      <c r="P183" s="14" t="str" cm="1">
        <f t="array" ref="P183">IF($F183="","",_xlfn.SWITCH($L183,"Equal allocation",ROUND($M183/12,2),"Weighted Allocation",$M183*_xll.BC.TURNOVER(Connection,$F183,,,P$2,P$3,IF(ApplyDimOnActuals="Yes",_xlfn.HSTACK(DimArray,DimValuesArray),""))*$A183/IF($H183=0,12,$H183),"Manual Allocation",AB183))</f>
        <v/>
      </c>
      <c r="Q183" s="14" t="str" cm="1">
        <f t="array" ref="Q183">IF($F183="","",_xlfn.SWITCH($L183,"Equal allocation",ROUND($M183/12,2),"Weighted Allocation",$M183*_xll.BC.TURNOVER(Connection,$F183,,,Q$2,Q$3,IF(ApplyDimOnActuals="Yes",_xlfn.HSTACK(DimArray,DimValuesArray),""))*$A183/IF($H183=0,12,$H183),"Manual Allocation",AC183))</f>
        <v/>
      </c>
      <c r="R183" s="14" t="str" cm="1">
        <f t="array" ref="R183">IF($F183="","",_xlfn.SWITCH($L183,"Equal allocation",ROUND($M183/12,2),"Weighted Allocation",$M183*_xll.BC.TURNOVER(Connection,$F183,,,R$2,R$3,IF(ApplyDimOnActuals="Yes",_xlfn.HSTACK(DimArray,DimValuesArray),""))*$A183/IF($H183=0,12,$H183),"Manual Allocation",AD183))</f>
        <v/>
      </c>
      <c r="S183" s="14" t="str" cm="1">
        <f t="array" ref="S183">IF($F183="","",_xlfn.SWITCH($L183,"Equal allocation",ROUND($M183/12,2),"Weighted Allocation",$M183*_xll.BC.TURNOVER(Connection,$F183,,,S$2,S$3,IF(ApplyDimOnActuals="Yes",_xlfn.HSTACK(DimArray,DimValuesArray),""))*$A183/IF($H183=0,12,$H183),"Manual Allocation",AE183))</f>
        <v/>
      </c>
      <c r="T183" s="14" t="str" cm="1">
        <f t="array" ref="T183">IF($F183="","",_xlfn.SWITCH($L183,"Equal allocation",ROUND($M183/12,2),"Weighted Allocation",$M183*_xll.BC.TURNOVER(Connection,$F183,,,T$2,T$3,IF(ApplyDimOnActuals="Yes",_xlfn.HSTACK(DimArray,DimValuesArray),""))*$A183/IF($H183=0,12,$H183),"Manual Allocation",AF183))</f>
        <v/>
      </c>
      <c r="U183" s="14" t="str" cm="1">
        <f t="array" ref="U183">IF($F183="","",_xlfn.SWITCH($L183,"Equal allocation",ROUND($M183/12,2),"Weighted Allocation",$M183*_xll.BC.TURNOVER(Connection,$F183,,,U$2,U$3,IF(ApplyDimOnActuals="Yes",_xlfn.HSTACK(DimArray,DimValuesArray),""))*$A183/IF($H183=0,12,$H183),"Manual Allocation",AG183))</f>
        <v/>
      </c>
      <c r="V183" s="14" t="str" cm="1">
        <f t="array" ref="V183">IF($F183="","",_xlfn.SWITCH($L183,"Equal allocation",ROUND($M183/12,2),"Weighted Allocation",$M183*_xll.BC.TURNOVER(Connection,$F183,,,V$2,V$3,IF(ApplyDimOnActuals="Yes",_xlfn.HSTACK(DimArray,DimValuesArray),""))*$A183/IF($H183=0,12,$H183),"Manual Allocation",AH183))</f>
        <v/>
      </c>
      <c r="W183" s="14" t="str" cm="1">
        <f t="array" ref="W183">IF($F183="","",_xlfn.SWITCH($L183,"Equal allocation",ROUND($M183/12,2),"Weighted Allocation",$M183*_xll.BC.TURNOVER(Connection,$F183,,,W$2,W$3,IF(ApplyDimOnActuals="Yes",_xlfn.HSTACK(DimArray,DimValuesArray),""))*$A183/IF($H183=0,12,$H183),"Manual Allocation",AI183))</f>
        <v/>
      </c>
      <c r="X183" s="14" t="str" cm="1">
        <f t="array" ref="X183">IF($F183="","",_xlfn.SWITCH($L183,"Equal allocation",ROUND($M183/12,2),"Weighted Allocation",$M183*_xll.BC.TURNOVER(Connection,$F183,,,X$2,X$3,IF(ApplyDimOnActuals="Yes",_xlfn.HSTACK(DimArray,DimValuesArray),""))*$A183/IF($H183=0,12,$H183),"Manual Allocation",AJ183))</f>
        <v/>
      </c>
      <c r="Y183" s="14" t="str" cm="1">
        <f t="array" ref="Y183">IF($F183="","",_xlfn.SWITCH($L183,"Equal allocation",ROUND($M183/12,2),"Weighted Allocation",$M183*_xll.BC.TURNOVER(Connection,$F183,,,Y$2,Y$3,IF(ApplyDimOnActuals="Yes",_xlfn.HSTACK(DimArray,DimValuesArray),""))*$A183/IF($H183=0,12,$H183),"Manual Allocation",AK183))</f>
        <v/>
      </c>
      <c r="Z183" s="14" t="str" cm="1">
        <f t="array" ref="Z183">IF($F183="","",_xlfn.SWITCH($L183,"Equal allocation",ROUND($M183/12,2),"Weighted Allocation",$M183*_xll.BC.TURNOVER(Connection,$F183,,,Z$2,Z$3,IF(ApplyDimOnActuals="Yes",_xlfn.HSTACK(DimArray,DimValuesArray),""))*$A183/IF($H183=0,12,$H183),"Manual Allocation",AL183))</f>
        <v/>
      </c>
    </row>
    <row r="184" spans="10:26" x14ac:dyDescent="0.45">
      <c r="J184" s="15" t="str" cm="1">
        <f t="array" ref="J184">IF($F184="","",_xll.BC.WRITEBACKBUDGET(Connection,$G$8,$G$9,$A$8:$A$11,$L$1,$F184,$O184:$Z184,$O$1:$Z$1,$K184,_xlfn.HSTACK(DimArray,DimValuesArray)))</f>
        <v/>
      </c>
      <c r="L184" s="15" t="str">
        <f t="shared" si="13"/>
        <v/>
      </c>
      <c r="M184" s="14" t="str">
        <f t="shared" si="11"/>
        <v/>
      </c>
      <c r="N184" s="14" t="str">
        <f t="shared" si="12"/>
        <v/>
      </c>
      <c r="O184" s="14" t="str" cm="1">
        <f t="array" ref="O184">IF($F184="","",_xlfn.SWITCH($L184,"Equal allocation",ROUND($M184/12,2),"Weighted Allocation",$M184*_xll.BC.TURNOVER(Connection,$F184,,,O$2,O$3,IF(ApplyDimOnActuals="Yes",_xlfn.HSTACK(DimArray,DimValuesArray),""))*$A184/IF($H184=0,12,$H184),"Manual Allocation",AA184))</f>
        <v/>
      </c>
      <c r="P184" s="14" t="str" cm="1">
        <f t="array" ref="P184">IF($F184="","",_xlfn.SWITCH($L184,"Equal allocation",ROUND($M184/12,2),"Weighted Allocation",$M184*_xll.BC.TURNOVER(Connection,$F184,,,P$2,P$3,IF(ApplyDimOnActuals="Yes",_xlfn.HSTACK(DimArray,DimValuesArray),""))*$A184/IF($H184=0,12,$H184),"Manual Allocation",AB184))</f>
        <v/>
      </c>
      <c r="Q184" s="14" t="str" cm="1">
        <f t="array" ref="Q184">IF($F184="","",_xlfn.SWITCH($L184,"Equal allocation",ROUND($M184/12,2),"Weighted Allocation",$M184*_xll.BC.TURNOVER(Connection,$F184,,,Q$2,Q$3,IF(ApplyDimOnActuals="Yes",_xlfn.HSTACK(DimArray,DimValuesArray),""))*$A184/IF($H184=0,12,$H184),"Manual Allocation",AC184))</f>
        <v/>
      </c>
      <c r="R184" s="14" t="str" cm="1">
        <f t="array" ref="R184">IF($F184="","",_xlfn.SWITCH($L184,"Equal allocation",ROUND($M184/12,2),"Weighted Allocation",$M184*_xll.BC.TURNOVER(Connection,$F184,,,R$2,R$3,IF(ApplyDimOnActuals="Yes",_xlfn.HSTACK(DimArray,DimValuesArray),""))*$A184/IF($H184=0,12,$H184),"Manual Allocation",AD184))</f>
        <v/>
      </c>
      <c r="S184" s="14" t="str" cm="1">
        <f t="array" ref="S184">IF($F184="","",_xlfn.SWITCH($L184,"Equal allocation",ROUND($M184/12,2),"Weighted Allocation",$M184*_xll.BC.TURNOVER(Connection,$F184,,,S$2,S$3,IF(ApplyDimOnActuals="Yes",_xlfn.HSTACK(DimArray,DimValuesArray),""))*$A184/IF($H184=0,12,$H184),"Manual Allocation",AE184))</f>
        <v/>
      </c>
      <c r="T184" s="14" t="str" cm="1">
        <f t="array" ref="T184">IF($F184="","",_xlfn.SWITCH($L184,"Equal allocation",ROUND($M184/12,2),"Weighted Allocation",$M184*_xll.BC.TURNOVER(Connection,$F184,,,T$2,T$3,IF(ApplyDimOnActuals="Yes",_xlfn.HSTACK(DimArray,DimValuesArray),""))*$A184/IF($H184=0,12,$H184),"Manual Allocation",AF184))</f>
        <v/>
      </c>
      <c r="U184" s="14" t="str" cm="1">
        <f t="array" ref="U184">IF($F184="","",_xlfn.SWITCH($L184,"Equal allocation",ROUND($M184/12,2),"Weighted Allocation",$M184*_xll.BC.TURNOVER(Connection,$F184,,,U$2,U$3,IF(ApplyDimOnActuals="Yes",_xlfn.HSTACK(DimArray,DimValuesArray),""))*$A184/IF($H184=0,12,$H184),"Manual Allocation",AG184))</f>
        <v/>
      </c>
      <c r="V184" s="14" t="str" cm="1">
        <f t="array" ref="V184">IF($F184="","",_xlfn.SWITCH($L184,"Equal allocation",ROUND($M184/12,2),"Weighted Allocation",$M184*_xll.BC.TURNOVER(Connection,$F184,,,V$2,V$3,IF(ApplyDimOnActuals="Yes",_xlfn.HSTACK(DimArray,DimValuesArray),""))*$A184/IF($H184=0,12,$H184),"Manual Allocation",AH184))</f>
        <v/>
      </c>
      <c r="W184" s="14" t="str" cm="1">
        <f t="array" ref="W184">IF($F184="","",_xlfn.SWITCH($L184,"Equal allocation",ROUND($M184/12,2),"Weighted Allocation",$M184*_xll.BC.TURNOVER(Connection,$F184,,,W$2,W$3,IF(ApplyDimOnActuals="Yes",_xlfn.HSTACK(DimArray,DimValuesArray),""))*$A184/IF($H184=0,12,$H184),"Manual Allocation",AI184))</f>
        <v/>
      </c>
      <c r="X184" s="14" t="str" cm="1">
        <f t="array" ref="X184">IF($F184="","",_xlfn.SWITCH($L184,"Equal allocation",ROUND($M184/12,2),"Weighted Allocation",$M184*_xll.BC.TURNOVER(Connection,$F184,,,X$2,X$3,IF(ApplyDimOnActuals="Yes",_xlfn.HSTACK(DimArray,DimValuesArray),""))*$A184/IF($H184=0,12,$H184),"Manual Allocation",AJ184))</f>
        <v/>
      </c>
      <c r="Y184" s="14" t="str" cm="1">
        <f t="array" ref="Y184">IF($F184="","",_xlfn.SWITCH($L184,"Equal allocation",ROUND($M184/12,2),"Weighted Allocation",$M184*_xll.BC.TURNOVER(Connection,$F184,,,Y$2,Y$3,IF(ApplyDimOnActuals="Yes",_xlfn.HSTACK(DimArray,DimValuesArray),""))*$A184/IF($H184=0,12,$H184),"Manual Allocation",AK184))</f>
        <v/>
      </c>
      <c r="Z184" s="14" t="str" cm="1">
        <f t="array" ref="Z184">IF($F184="","",_xlfn.SWITCH($L184,"Equal allocation",ROUND($M184/12,2),"Weighted Allocation",$M184*_xll.BC.TURNOVER(Connection,$F184,,,Z$2,Z$3,IF(ApplyDimOnActuals="Yes",_xlfn.HSTACK(DimArray,DimValuesArray),""))*$A184/IF($H184=0,12,$H184),"Manual Allocation",AL184))</f>
        <v/>
      </c>
    </row>
    <row r="185" spans="10:26" x14ac:dyDescent="0.45">
      <c r="J185" s="15" t="str" cm="1">
        <f t="array" ref="J185">IF($F185="","",_xll.BC.WRITEBACKBUDGET(Connection,$G$8,$G$9,$A$8:$A$11,$L$1,$F185,$O185:$Z185,$O$1:$Z$1,$K185,_xlfn.HSTACK(DimArray,DimValuesArray)))</f>
        <v/>
      </c>
      <c r="L185" s="15" t="str">
        <f t="shared" si="13"/>
        <v/>
      </c>
      <c r="M185" s="14" t="str">
        <f t="shared" si="11"/>
        <v/>
      </c>
      <c r="N185" s="14" t="str">
        <f t="shared" si="12"/>
        <v/>
      </c>
      <c r="O185" s="14" t="str" cm="1">
        <f t="array" ref="O185">IF($F185="","",_xlfn.SWITCH($L185,"Equal allocation",ROUND($M185/12,2),"Weighted Allocation",$M185*_xll.BC.TURNOVER(Connection,$F185,,,O$2,O$3,IF(ApplyDimOnActuals="Yes",_xlfn.HSTACK(DimArray,DimValuesArray),""))*$A185/IF($H185=0,12,$H185),"Manual Allocation",AA185))</f>
        <v/>
      </c>
      <c r="P185" s="14" t="str" cm="1">
        <f t="array" ref="P185">IF($F185="","",_xlfn.SWITCH($L185,"Equal allocation",ROUND($M185/12,2),"Weighted Allocation",$M185*_xll.BC.TURNOVER(Connection,$F185,,,P$2,P$3,IF(ApplyDimOnActuals="Yes",_xlfn.HSTACK(DimArray,DimValuesArray),""))*$A185/IF($H185=0,12,$H185),"Manual Allocation",AB185))</f>
        <v/>
      </c>
      <c r="Q185" s="14" t="str" cm="1">
        <f t="array" ref="Q185">IF($F185="","",_xlfn.SWITCH($L185,"Equal allocation",ROUND($M185/12,2),"Weighted Allocation",$M185*_xll.BC.TURNOVER(Connection,$F185,,,Q$2,Q$3,IF(ApplyDimOnActuals="Yes",_xlfn.HSTACK(DimArray,DimValuesArray),""))*$A185/IF($H185=0,12,$H185),"Manual Allocation",AC185))</f>
        <v/>
      </c>
      <c r="R185" s="14" t="str" cm="1">
        <f t="array" ref="R185">IF($F185="","",_xlfn.SWITCH($L185,"Equal allocation",ROUND($M185/12,2),"Weighted Allocation",$M185*_xll.BC.TURNOVER(Connection,$F185,,,R$2,R$3,IF(ApplyDimOnActuals="Yes",_xlfn.HSTACK(DimArray,DimValuesArray),""))*$A185/IF($H185=0,12,$H185),"Manual Allocation",AD185))</f>
        <v/>
      </c>
      <c r="S185" s="14" t="str" cm="1">
        <f t="array" ref="S185">IF($F185="","",_xlfn.SWITCH($L185,"Equal allocation",ROUND($M185/12,2),"Weighted Allocation",$M185*_xll.BC.TURNOVER(Connection,$F185,,,S$2,S$3,IF(ApplyDimOnActuals="Yes",_xlfn.HSTACK(DimArray,DimValuesArray),""))*$A185/IF($H185=0,12,$H185),"Manual Allocation",AE185))</f>
        <v/>
      </c>
      <c r="T185" s="14" t="str" cm="1">
        <f t="array" ref="T185">IF($F185="","",_xlfn.SWITCH($L185,"Equal allocation",ROUND($M185/12,2),"Weighted Allocation",$M185*_xll.BC.TURNOVER(Connection,$F185,,,T$2,T$3,IF(ApplyDimOnActuals="Yes",_xlfn.HSTACK(DimArray,DimValuesArray),""))*$A185/IF($H185=0,12,$H185),"Manual Allocation",AF185))</f>
        <v/>
      </c>
      <c r="U185" s="14" t="str" cm="1">
        <f t="array" ref="U185">IF($F185="","",_xlfn.SWITCH($L185,"Equal allocation",ROUND($M185/12,2),"Weighted Allocation",$M185*_xll.BC.TURNOVER(Connection,$F185,,,U$2,U$3,IF(ApplyDimOnActuals="Yes",_xlfn.HSTACK(DimArray,DimValuesArray),""))*$A185/IF($H185=0,12,$H185),"Manual Allocation",AG185))</f>
        <v/>
      </c>
      <c r="V185" s="14" t="str" cm="1">
        <f t="array" ref="V185">IF($F185="","",_xlfn.SWITCH($L185,"Equal allocation",ROUND($M185/12,2),"Weighted Allocation",$M185*_xll.BC.TURNOVER(Connection,$F185,,,V$2,V$3,IF(ApplyDimOnActuals="Yes",_xlfn.HSTACK(DimArray,DimValuesArray),""))*$A185/IF($H185=0,12,$H185),"Manual Allocation",AH185))</f>
        <v/>
      </c>
      <c r="W185" s="14" t="str" cm="1">
        <f t="array" ref="W185">IF($F185="","",_xlfn.SWITCH($L185,"Equal allocation",ROUND($M185/12,2),"Weighted Allocation",$M185*_xll.BC.TURNOVER(Connection,$F185,,,W$2,W$3,IF(ApplyDimOnActuals="Yes",_xlfn.HSTACK(DimArray,DimValuesArray),""))*$A185/IF($H185=0,12,$H185),"Manual Allocation",AI185))</f>
        <v/>
      </c>
      <c r="X185" s="14" t="str" cm="1">
        <f t="array" ref="X185">IF($F185="","",_xlfn.SWITCH($L185,"Equal allocation",ROUND($M185/12,2),"Weighted Allocation",$M185*_xll.BC.TURNOVER(Connection,$F185,,,X$2,X$3,IF(ApplyDimOnActuals="Yes",_xlfn.HSTACK(DimArray,DimValuesArray),""))*$A185/IF($H185=0,12,$H185),"Manual Allocation",AJ185))</f>
        <v/>
      </c>
      <c r="Y185" s="14" t="str" cm="1">
        <f t="array" ref="Y185">IF($F185="","",_xlfn.SWITCH($L185,"Equal allocation",ROUND($M185/12,2),"Weighted Allocation",$M185*_xll.BC.TURNOVER(Connection,$F185,,,Y$2,Y$3,IF(ApplyDimOnActuals="Yes",_xlfn.HSTACK(DimArray,DimValuesArray),""))*$A185/IF($H185=0,12,$H185),"Manual Allocation",AK185))</f>
        <v/>
      </c>
      <c r="Z185" s="14" t="str" cm="1">
        <f t="array" ref="Z185">IF($F185="","",_xlfn.SWITCH($L185,"Equal allocation",ROUND($M185/12,2),"Weighted Allocation",$M185*_xll.BC.TURNOVER(Connection,$F185,,,Z$2,Z$3,IF(ApplyDimOnActuals="Yes",_xlfn.HSTACK(DimArray,DimValuesArray),""))*$A185/IF($H185=0,12,$H185),"Manual Allocation",AL185))</f>
        <v/>
      </c>
    </row>
    <row r="186" spans="10:26" x14ac:dyDescent="0.45">
      <c r="J186" s="15" t="str" cm="1">
        <f t="array" ref="J186">IF($F186="","",_xll.BC.WRITEBACKBUDGET(Connection,$G$8,$G$9,$A$8:$A$11,$L$1,$F186,$O186:$Z186,$O$1:$Z$1,$K186,_xlfn.HSTACK(DimArray,DimValuesArray)))</f>
        <v/>
      </c>
      <c r="L186" s="15" t="str">
        <f t="shared" si="13"/>
        <v/>
      </c>
      <c r="M186" s="14" t="str">
        <f t="shared" si="11"/>
        <v/>
      </c>
      <c r="N186" s="14" t="str">
        <f t="shared" si="12"/>
        <v/>
      </c>
      <c r="O186" s="14" t="str" cm="1">
        <f t="array" ref="O186">IF($F186="","",_xlfn.SWITCH($L186,"Equal allocation",ROUND($M186/12,2),"Weighted Allocation",$M186*_xll.BC.TURNOVER(Connection,$F186,,,O$2,O$3,IF(ApplyDimOnActuals="Yes",_xlfn.HSTACK(DimArray,DimValuesArray),""))*$A186/IF($H186=0,12,$H186),"Manual Allocation",AA186))</f>
        <v/>
      </c>
      <c r="P186" s="14" t="str" cm="1">
        <f t="array" ref="P186">IF($F186="","",_xlfn.SWITCH($L186,"Equal allocation",ROUND($M186/12,2),"Weighted Allocation",$M186*_xll.BC.TURNOVER(Connection,$F186,,,P$2,P$3,IF(ApplyDimOnActuals="Yes",_xlfn.HSTACK(DimArray,DimValuesArray),""))*$A186/IF($H186=0,12,$H186),"Manual Allocation",AB186))</f>
        <v/>
      </c>
      <c r="Q186" s="14" t="str" cm="1">
        <f t="array" ref="Q186">IF($F186="","",_xlfn.SWITCH($L186,"Equal allocation",ROUND($M186/12,2),"Weighted Allocation",$M186*_xll.BC.TURNOVER(Connection,$F186,,,Q$2,Q$3,IF(ApplyDimOnActuals="Yes",_xlfn.HSTACK(DimArray,DimValuesArray),""))*$A186/IF($H186=0,12,$H186),"Manual Allocation",AC186))</f>
        <v/>
      </c>
      <c r="R186" s="14" t="str" cm="1">
        <f t="array" ref="R186">IF($F186="","",_xlfn.SWITCH($L186,"Equal allocation",ROUND($M186/12,2),"Weighted Allocation",$M186*_xll.BC.TURNOVER(Connection,$F186,,,R$2,R$3,IF(ApplyDimOnActuals="Yes",_xlfn.HSTACK(DimArray,DimValuesArray),""))*$A186/IF($H186=0,12,$H186),"Manual Allocation",AD186))</f>
        <v/>
      </c>
      <c r="S186" s="14" t="str" cm="1">
        <f t="array" ref="S186">IF($F186="","",_xlfn.SWITCH($L186,"Equal allocation",ROUND($M186/12,2),"Weighted Allocation",$M186*_xll.BC.TURNOVER(Connection,$F186,,,S$2,S$3,IF(ApplyDimOnActuals="Yes",_xlfn.HSTACK(DimArray,DimValuesArray),""))*$A186/IF($H186=0,12,$H186),"Manual Allocation",AE186))</f>
        <v/>
      </c>
      <c r="T186" s="14" t="str" cm="1">
        <f t="array" ref="T186">IF($F186="","",_xlfn.SWITCH($L186,"Equal allocation",ROUND($M186/12,2),"Weighted Allocation",$M186*_xll.BC.TURNOVER(Connection,$F186,,,T$2,T$3,IF(ApplyDimOnActuals="Yes",_xlfn.HSTACK(DimArray,DimValuesArray),""))*$A186/IF($H186=0,12,$H186),"Manual Allocation",AF186))</f>
        <v/>
      </c>
      <c r="U186" s="14" t="str" cm="1">
        <f t="array" ref="U186">IF($F186="","",_xlfn.SWITCH($L186,"Equal allocation",ROUND($M186/12,2),"Weighted Allocation",$M186*_xll.BC.TURNOVER(Connection,$F186,,,U$2,U$3,IF(ApplyDimOnActuals="Yes",_xlfn.HSTACK(DimArray,DimValuesArray),""))*$A186/IF($H186=0,12,$H186),"Manual Allocation",AG186))</f>
        <v/>
      </c>
      <c r="V186" s="14" t="str" cm="1">
        <f t="array" ref="V186">IF($F186="","",_xlfn.SWITCH($L186,"Equal allocation",ROUND($M186/12,2),"Weighted Allocation",$M186*_xll.BC.TURNOVER(Connection,$F186,,,V$2,V$3,IF(ApplyDimOnActuals="Yes",_xlfn.HSTACK(DimArray,DimValuesArray),""))*$A186/IF($H186=0,12,$H186),"Manual Allocation",AH186))</f>
        <v/>
      </c>
      <c r="W186" s="14" t="str" cm="1">
        <f t="array" ref="W186">IF($F186="","",_xlfn.SWITCH($L186,"Equal allocation",ROUND($M186/12,2),"Weighted Allocation",$M186*_xll.BC.TURNOVER(Connection,$F186,,,W$2,W$3,IF(ApplyDimOnActuals="Yes",_xlfn.HSTACK(DimArray,DimValuesArray),""))*$A186/IF($H186=0,12,$H186),"Manual Allocation",AI186))</f>
        <v/>
      </c>
      <c r="X186" s="14" t="str" cm="1">
        <f t="array" ref="X186">IF($F186="","",_xlfn.SWITCH($L186,"Equal allocation",ROUND($M186/12,2),"Weighted Allocation",$M186*_xll.BC.TURNOVER(Connection,$F186,,,X$2,X$3,IF(ApplyDimOnActuals="Yes",_xlfn.HSTACK(DimArray,DimValuesArray),""))*$A186/IF($H186=0,12,$H186),"Manual Allocation",AJ186))</f>
        <v/>
      </c>
      <c r="Y186" s="14" t="str" cm="1">
        <f t="array" ref="Y186">IF($F186="","",_xlfn.SWITCH($L186,"Equal allocation",ROUND($M186/12,2),"Weighted Allocation",$M186*_xll.BC.TURNOVER(Connection,$F186,,,Y$2,Y$3,IF(ApplyDimOnActuals="Yes",_xlfn.HSTACK(DimArray,DimValuesArray),""))*$A186/IF($H186=0,12,$H186),"Manual Allocation",AK186))</f>
        <v/>
      </c>
      <c r="Z186" s="14" t="str" cm="1">
        <f t="array" ref="Z186">IF($F186="","",_xlfn.SWITCH($L186,"Equal allocation",ROUND($M186/12,2),"Weighted Allocation",$M186*_xll.BC.TURNOVER(Connection,$F186,,,Z$2,Z$3,IF(ApplyDimOnActuals="Yes",_xlfn.HSTACK(DimArray,DimValuesArray),""))*$A186/IF($H186=0,12,$H186),"Manual Allocation",AL186))</f>
        <v/>
      </c>
    </row>
    <row r="187" spans="10:26" x14ac:dyDescent="0.45">
      <c r="J187" s="15" t="str" cm="1">
        <f t="array" ref="J187">IF($F187="","",_xll.BC.WRITEBACKBUDGET(Connection,$G$8,$G$9,$A$8:$A$11,$L$1,$F187,$O187:$Z187,$O$1:$Z$1,$K187,_xlfn.HSTACK(DimArray,DimValuesArray)))</f>
        <v/>
      </c>
      <c r="L187" s="15" t="str">
        <f t="shared" si="13"/>
        <v/>
      </c>
      <c r="M187" s="14" t="str">
        <f t="shared" si="11"/>
        <v/>
      </c>
      <c r="N187" s="14" t="str">
        <f t="shared" si="12"/>
        <v/>
      </c>
      <c r="O187" s="14" t="str" cm="1">
        <f t="array" ref="O187">IF($F187="","",_xlfn.SWITCH($L187,"Equal allocation",ROUND($M187/12,2),"Weighted Allocation",$M187*_xll.BC.TURNOVER(Connection,$F187,,,O$2,O$3,IF(ApplyDimOnActuals="Yes",_xlfn.HSTACK(DimArray,DimValuesArray),""))*$A187/IF($H187=0,12,$H187),"Manual Allocation",AA187))</f>
        <v/>
      </c>
      <c r="P187" s="14" t="str" cm="1">
        <f t="array" ref="P187">IF($F187="","",_xlfn.SWITCH($L187,"Equal allocation",ROUND($M187/12,2),"Weighted Allocation",$M187*_xll.BC.TURNOVER(Connection,$F187,,,P$2,P$3,IF(ApplyDimOnActuals="Yes",_xlfn.HSTACK(DimArray,DimValuesArray),""))*$A187/IF($H187=0,12,$H187),"Manual Allocation",AB187))</f>
        <v/>
      </c>
      <c r="Q187" s="14" t="str" cm="1">
        <f t="array" ref="Q187">IF($F187="","",_xlfn.SWITCH($L187,"Equal allocation",ROUND($M187/12,2),"Weighted Allocation",$M187*_xll.BC.TURNOVER(Connection,$F187,,,Q$2,Q$3,IF(ApplyDimOnActuals="Yes",_xlfn.HSTACK(DimArray,DimValuesArray),""))*$A187/IF($H187=0,12,$H187),"Manual Allocation",AC187))</f>
        <v/>
      </c>
      <c r="R187" s="14" t="str" cm="1">
        <f t="array" ref="R187">IF($F187="","",_xlfn.SWITCH($L187,"Equal allocation",ROUND($M187/12,2),"Weighted Allocation",$M187*_xll.BC.TURNOVER(Connection,$F187,,,R$2,R$3,IF(ApplyDimOnActuals="Yes",_xlfn.HSTACK(DimArray,DimValuesArray),""))*$A187/IF($H187=0,12,$H187),"Manual Allocation",AD187))</f>
        <v/>
      </c>
      <c r="S187" s="14" t="str" cm="1">
        <f t="array" ref="S187">IF($F187="","",_xlfn.SWITCH($L187,"Equal allocation",ROUND($M187/12,2),"Weighted Allocation",$M187*_xll.BC.TURNOVER(Connection,$F187,,,S$2,S$3,IF(ApplyDimOnActuals="Yes",_xlfn.HSTACK(DimArray,DimValuesArray),""))*$A187/IF($H187=0,12,$H187),"Manual Allocation",AE187))</f>
        <v/>
      </c>
      <c r="T187" s="14" t="str" cm="1">
        <f t="array" ref="T187">IF($F187="","",_xlfn.SWITCH($L187,"Equal allocation",ROUND($M187/12,2),"Weighted Allocation",$M187*_xll.BC.TURNOVER(Connection,$F187,,,T$2,T$3,IF(ApplyDimOnActuals="Yes",_xlfn.HSTACK(DimArray,DimValuesArray),""))*$A187/IF($H187=0,12,$H187),"Manual Allocation",AF187))</f>
        <v/>
      </c>
      <c r="U187" s="14" t="str" cm="1">
        <f t="array" ref="U187">IF($F187="","",_xlfn.SWITCH($L187,"Equal allocation",ROUND($M187/12,2),"Weighted Allocation",$M187*_xll.BC.TURNOVER(Connection,$F187,,,U$2,U$3,IF(ApplyDimOnActuals="Yes",_xlfn.HSTACK(DimArray,DimValuesArray),""))*$A187/IF($H187=0,12,$H187),"Manual Allocation",AG187))</f>
        <v/>
      </c>
      <c r="V187" s="14" t="str" cm="1">
        <f t="array" ref="V187">IF($F187="","",_xlfn.SWITCH($L187,"Equal allocation",ROUND($M187/12,2),"Weighted Allocation",$M187*_xll.BC.TURNOVER(Connection,$F187,,,V$2,V$3,IF(ApplyDimOnActuals="Yes",_xlfn.HSTACK(DimArray,DimValuesArray),""))*$A187/IF($H187=0,12,$H187),"Manual Allocation",AH187))</f>
        <v/>
      </c>
      <c r="W187" s="14" t="str" cm="1">
        <f t="array" ref="W187">IF($F187="","",_xlfn.SWITCH($L187,"Equal allocation",ROUND($M187/12,2),"Weighted Allocation",$M187*_xll.BC.TURNOVER(Connection,$F187,,,W$2,W$3,IF(ApplyDimOnActuals="Yes",_xlfn.HSTACK(DimArray,DimValuesArray),""))*$A187/IF($H187=0,12,$H187),"Manual Allocation",AI187))</f>
        <v/>
      </c>
      <c r="X187" s="14" t="str" cm="1">
        <f t="array" ref="X187">IF($F187="","",_xlfn.SWITCH($L187,"Equal allocation",ROUND($M187/12,2),"Weighted Allocation",$M187*_xll.BC.TURNOVER(Connection,$F187,,,X$2,X$3,IF(ApplyDimOnActuals="Yes",_xlfn.HSTACK(DimArray,DimValuesArray),""))*$A187/IF($H187=0,12,$H187),"Manual Allocation",AJ187))</f>
        <v/>
      </c>
      <c r="Y187" s="14" t="str" cm="1">
        <f t="array" ref="Y187">IF($F187="","",_xlfn.SWITCH($L187,"Equal allocation",ROUND($M187/12,2),"Weighted Allocation",$M187*_xll.BC.TURNOVER(Connection,$F187,,,Y$2,Y$3,IF(ApplyDimOnActuals="Yes",_xlfn.HSTACK(DimArray,DimValuesArray),""))*$A187/IF($H187=0,12,$H187),"Manual Allocation",AK187))</f>
        <v/>
      </c>
      <c r="Z187" s="14" t="str" cm="1">
        <f t="array" ref="Z187">IF($F187="","",_xlfn.SWITCH($L187,"Equal allocation",ROUND($M187/12,2),"Weighted Allocation",$M187*_xll.BC.TURNOVER(Connection,$F187,,,Z$2,Z$3,IF(ApplyDimOnActuals="Yes",_xlfn.HSTACK(DimArray,DimValuesArray),""))*$A187/IF($H187=0,12,$H187),"Manual Allocation",AL187))</f>
        <v/>
      </c>
    </row>
    <row r="188" spans="10:26" x14ac:dyDescent="0.45">
      <c r="J188" s="15" t="str" cm="1">
        <f t="array" ref="J188">IF($F188="","",_xll.BC.WRITEBACKBUDGET(Connection,$G$8,$G$9,$A$8:$A$11,$L$1,$F188,$O188:$Z188,$O$1:$Z$1,$K188,_xlfn.HSTACK(DimArray,DimValuesArray)))</f>
        <v/>
      </c>
      <c r="L188" s="15" t="str">
        <f t="shared" si="13"/>
        <v/>
      </c>
      <c r="M188" s="14" t="str">
        <f t="shared" si="11"/>
        <v/>
      </c>
      <c r="N188" s="14" t="str">
        <f t="shared" si="12"/>
        <v/>
      </c>
      <c r="O188" s="14" t="str" cm="1">
        <f t="array" ref="O188">IF($F188="","",_xlfn.SWITCH($L188,"Equal allocation",ROUND($M188/12,2),"Weighted Allocation",$M188*_xll.BC.TURNOVER(Connection,$F188,,,O$2,O$3,IF(ApplyDimOnActuals="Yes",_xlfn.HSTACK(DimArray,DimValuesArray),""))*$A188/IF($H188=0,12,$H188),"Manual Allocation",AA188))</f>
        <v/>
      </c>
      <c r="P188" s="14" t="str" cm="1">
        <f t="array" ref="P188">IF($F188="","",_xlfn.SWITCH($L188,"Equal allocation",ROUND($M188/12,2),"Weighted Allocation",$M188*_xll.BC.TURNOVER(Connection,$F188,,,P$2,P$3,IF(ApplyDimOnActuals="Yes",_xlfn.HSTACK(DimArray,DimValuesArray),""))*$A188/IF($H188=0,12,$H188),"Manual Allocation",AB188))</f>
        <v/>
      </c>
      <c r="Q188" s="14" t="str" cm="1">
        <f t="array" ref="Q188">IF($F188="","",_xlfn.SWITCH($L188,"Equal allocation",ROUND($M188/12,2),"Weighted Allocation",$M188*_xll.BC.TURNOVER(Connection,$F188,,,Q$2,Q$3,IF(ApplyDimOnActuals="Yes",_xlfn.HSTACK(DimArray,DimValuesArray),""))*$A188/IF($H188=0,12,$H188),"Manual Allocation",AC188))</f>
        <v/>
      </c>
      <c r="R188" s="14" t="str" cm="1">
        <f t="array" ref="R188">IF($F188="","",_xlfn.SWITCH($L188,"Equal allocation",ROUND($M188/12,2),"Weighted Allocation",$M188*_xll.BC.TURNOVER(Connection,$F188,,,R$2,R$3,IF(ApplyDimOnActuals="Yes",_xlfn.HSTACK(DimArray,DimValuesArray),""))*$A188/IF($H188=0,12,$H188),"Manual Allocation",AD188))</f>
        <v/>
      </c>
      <c r="S188" s="14" t="str" cm="1">
        <f t="array" ref="S188">IF($F188="","",_xlfn.SWITCH($L188,"Equal allocation",ROUND($M188/12,2),"Weighted Allocation",$M188*_xll.BC.TURNOVER(Connection,$F188,,,S$2,S$3,IF(ApplyDimOnActuals="Yes",_xlfn.HSTACK(DimArray,DimValuesArray),""))*$A188/IF($H188=0,12,$H188),"Manual Allocation",AE188))</f>
        <v/>
      </c>
      <c r="T188" s="14" t="str" cm="1">
        <f t="array" ref="T188">IF($F188="","",_xlfn.SWITCH($L188,"Equal allocation",ROUND($M188/12,2),"Weighted Allocation",$M188*_xll.BC.TURNOVER(Connection,$F188,,,T$2,T$3,IF(ApplyDimOnActuals="Yes",_xlfn.HSTACK(DimArray,DimValuesArray),""))*$A188/IF($H188=0,12,$H188),"Manual Allocation",AF188))</f>
        <v/>
      </c>
      <c r="U188" s="14" t="str" cm="1">
        <f t="array" ref="U188">IF($F188="","",_xlfn.SWITCH($L188,"Equal allocation",ROUND($M188/12,2),"Weighted Allocation",$M188*_xll.BC.TURNOVER(Connection,$F188,,,U$2,U$3,IF(ApplyDimOnActuals="Yes",_xlfn.HSTACK(DimArray,DimValuesArray),""))*$A188/IF($H188=0,12,$H188),"Manual Allocation",AG188))</f>
        <v/>
      </c>
      <c r="V188" s="14" t="str" cm="1">
        <f t="array" ref="V188">IF($F188="","",_xlfn.SWITCH($L188,"Equal allocation",ROUND($M188/12,2),"Weighted Allocation",$M188*_xll.BC.TURNOVER(Connection,$F188,,,V$2,V$3,IF(ApplyDimOnActuals="Yes",_xlfn.HSTACK(DimArray,DimValuesArray),""))*$A188/IF($H188=0,12,$H188),"Manual Allocation",AH188))</f>
        <v/>
      </c>
      <c r="W188" s="14" t="str" cm="1">
        <f t="array" ref="W188">IF($F188="","",_xlfn.SWITCH($L188,"Equal allocation",ROUND($M188/12,2),"Weighted Allocation",$M188*_xll.BC.TURNOVER(Connection,$F188,,,W$2,W$3,IF(ApplyDimOnActuals="Yes",_xlfn.HSTACK(DimArray,DimValuesArray),""))*$A188/IF($H188=0,12,$H188),"Manual Allocation",AI188))</f>
        <v/>
      </c>
      <c r="X188" s="14" t="str" cm="1">
        <f t="array" ref="X188">IF($F188="","",_xlfn.SWITCH($L188,"Equal allocation",ROUND($M188/12,2),"Weighted Allocation",$M188*_xll.BC.TURNOVER(Connection,$F188,,,X$2,X$3,IF(ApplyDimOnActuals="Yes",_xlfn.HSTACK(DimArray,DimValuesArray),""))*$A188/IF($H188=0,12,$H188),"Manual Allocation",AJ188))</f>
        <v/>
      </c>
      <c r="Y188" s="14" t="str" cm="1">
        <f t="array" ref="Y188">IF($F188="","",_xlfn.SWITCH($L188,"Equal allocation",ROUND($M188/12,2),"Weighted Allocation",$M188*_xll.BC.TURNOVER(Connection,$F188,,,Y$2,Y$3,IF(ApplyDimOnActuals="Yes",_xlfn.HSTACK(DimArray,DimValuesArray),""))*$A188/IF($H188=0,12,$H188),"Manual Allocation",AK188))</f>
        <v/>
      </c>
      <c r="Z188" s="14" t="str" cm="1">
        <f t="array" ref="Z188">IF($F188="","",_xlfn.SWITCH($L188,"Equal allocation",ROUND($M188/12,2),"Weighted Allocation",$M188*_xll.BC.TURNOVER(Connection,$F188,,,Z$2,Z$3,IF(ApplyDimOnActuals="Yes",_xlfn.HSTACK(DimArray,DimValuesArray),""))*$A188/IF($H188=0,12,$H188),"Manual Allocation",AL188))</f>
        <v/>
      </c>
    </row>
    <row r="189" spans="10:26" x14ac:dyDescent="0.45">
      <c r="J189" s="15" t="str" cm="1">
        <f t="array" ref="J189">IF($F189="","",_xll.BC.WRITEBACKBUDGET(Connection,$G$8,$G$9,$A$8:$A$11,$L$1,$F189,$O189:$Z189,$O$1:$Z$1,$K189,_xlfn.HSTACK(DimArray,DimValuesArray)))</f>
        <v/>
      </c>
      <c r="L189" s="15" t="str">
        <f t="shared" si="13"/>
        <v/>
      </c>
      <c r="M189" s="14" t="str">
        <f t="shared" si="11"/>
        <v/>
      </c>
      <c r="N189" s="14" t="str">
        <f t="shared" si="12"/>
        <v/>
      </c>
      <c r="O189" s="14" t="str" cm="1">
        <f t="array" ref="O189">IF($F189="","",_xlfn.SWITCH($L189,"Equal allocation",ROUND($M189/12,2),"Weighted Allocation",$M189*_xll.BC.TURNOVER(Connection,$F189,,,O$2,O$3,IF(ApplyDimOnActuals="Yes",_xlfn.HSTACK(DimArray,DimValuesArray),""))*$A189/IF($H189=0,12,$H189),"Manual Allocation",AA189))</f>
        <v/>
      </c>
      <c r="P189" s="14" t="str" cm="1">
        <f t="array" ref="P189">IF($F189="","",_xlfn.SWITCH($L189,"Equal allocation",ROUND($M189/12,2),"Weighted Allocation",$M189*_xll.BC.TURNOVER(Connection,$F189,,,P$2,P$3,IF(ApplyDimOnActuals="Yes",_xlfn.HSTACK(DimArray,DimValuesArray),""))*$A189/IF($H189=0,12,$H189),"Manual Allocation",AB189))</f>
        <v/>
      </c>
      <c r="Q189" s="14" t="str" cm="1">
        <f t="array" ref="Q189">IF($F189="","",_xlfn.SWITCH($L189,"Equal allocation",ROUND($M189/12,2),"Weighted Allocation",$M189*_xll.BC.TURNOVER(Connection,$F189,,,Q$2,Q$3,IF(ApplyDimOnActuals="Yes",_xlfn.HSTACK(DimArray,DimValuesArray),""))*$A189/IF($H189=0,12,$H189),"Manual Allocation",AC189))</f>
        <v/>
      </c>
      <c r="R189" s="14" t="str" cm="1">
        <f t="array" ref="R189">IF($F189="","",_xlfn.SWITCH($L189,"Equal allocation",ROUND($M189/12,2),"Weighted Allocation",$M189*_xll.BC.TURNOVER(Connection,$F189,,,R$2,R$3,IF(ApplyDimOnActuals="Yes",_xlfn.HSTACK(DimArray,DimValuesArray),""))*$A189/IF($H189=0,12,$H189),"Manual Allocation",AD189))</f>
        <v/>
      </c>
      <c r="S189" s="14" t="str" cm="1">
        <f t="array" ref="S189">IF($F189="","",_xlfn.SWITCH($L189,"Equal allocation",ROUND($M189/12,2),"Weighted Allocation",$M189*_xll.BC.TURNOVER(Connection,$F189,,,S$2,S$3,IF(ApplyDimOnActuals="Yes",_xlfn.HSTACK(DimArray,DimValuesArray),""))*$A189/IF($H189=0,12,$H189),"Manual Allocation",AE189))</f>
        <v/>
      </c>
      <c r="T189" s="14" t="str" cm="1">
        <f t="array" ref="T189">IF($F189="","",_xlfn.SWITCH($L189,"Equal allocation",ROUND($M189/12,2),"Weighted Allocation",$M189*_xll.BC.TURNOVER(Connection,$F189,,,T$2,T$3,IF(ApplyDimOnActuals="Yes",_xlfn.HSTACK(DimArray,DimValuesArray),""))*$A189/IF($H189=0,12,$H189),"Manual Allocation",AF189))</f>
        <v/>
      </c>
      <c r="U189" s="14" t="str" cm="1">
        <f t="array" ref="U189">IF($F189="","",_xlfn.SWITCH($L189,"Equal allocation",ROUND($M189/12,2),"Weighted Allocation",$M189*_xll.BC.TURNOVER(Connection,$F189,,,U$2,U$3,IF(ApplyDimOnActuals="Yes",_xlfn.HSTACK(DimArray,DimValuesArray),""))*$A189/IF($H189=0,12,$H189),"Manual Allocation",AG189))</f>
        <v/>
      </c>
      <c r="V189" s="14" t="str" cm="1">
        <f t="array" ref="V189">IF($F189="","",_xlfn.SWITCH($L189,"Equal allocation",ROUND($M189/12,2),"Weighted Allocation",$M189*_xll.BC.TURNOVER(Connection,$F189,,,V$2,V$3,IF(ApplyDimOnActuals="Yes",_xlfn.HSTACK(DimArray,DimValuesArray),""))*$A189/IF($H189=0,12,$H189),"Manual Allocation",AH189))</f>
        <v/>
      </c>
      <c r="W189" s="14" t="str" cm="1">
        <f t="array" ref="W189">IF($F189="","",_xlfn.SWITCH($L189,"Equal allocation",ROUND($M189/12,2),"Weighted Allocation",$M189*_xll.BC.TURNOVER(Connection,$F189,,,W$2,W$3,IF(ApplyDimOnActuals="Yes",_xlfn.HSTACK(DimArray,DimValuesArray),""))*$A189/IF($H189=0,12,$H189),"Manual Allocation",AI189))</f>
        <v/>
      </c>
      <c r="X189" s="14" t="str" cm="1">
        <f t="array" ref="X189">IF($F189="","",_xlfn.SWITCH($L189,"Equal allocation",ROUND($M189/12,2),"Weighted Allocation",$M189*_xll.BC.TURNOVER(Connection,$F189,,,X$2,X$3,IF(ApplyDimOnActuals="Yes",_xlfn.HSTACK(DimArray,DimValuesArray),""))*$A189/IF($H189=0,12,$H189),"Manual Allocation",AJ189))</f>
        <v/>
      </c>
      <c r="Y189" s="14" t="str" cm="1">
        <f t="array" ref="Y189">IF($F189="","",_xlfn.SWITCH($L189,"Equal allocation",ROUND($M189/12,2),"Weighted Allocation",$M189*_xll.BC.TURNOVER(Connection,$F189,,,Y$2,Y$3,IF(ApplyDimOnActuals="Yes",_xlfn.HSTACK(DimArray,DimValuesArray),""))*$A189/IF($H189=0,12,$H189),"Manual Allocation",AK189))</f>
        <v/>
      </c>
      <c r="Z189" s="14" t="str" cm="1">
        <f t="array" ref="Z189">IF($F189="","",_xlfn.SWITCH($L189,"Equal allocation",ROUND($M189/12,2),"Weighted Allocation",$M189*_xll.BC.TURNOVER(Connection,$F189,,,Z$2,Z$3,IF(ApplyDimOnActuals="Yes",_xlfn.HSTACK(DimArray,DimValuesArray),""))*$A189/IF($H189=0,12,$H189),"Manual Allocation",AL189))</f>
        <v/>
      </c>
    </row>
    <row r="190" spans="10:26" x14ac:dyDescent="0.45">
      <c r="J190" s="15" t="str" cm="1">
        <f t="array" ref="J190">IF($F190="","",_xll.BC.WRITEBACKBUDGET(Connection,$G$8,$G$9,$A$8:$A$11,$L$1,$F190,$O190:$Z190,$O$1:$Z$1,$K190,_xlfn.HSTACK(DimArray,DimValuesArray)))</f>
        <v/>
      </c>
      <c r="L190" s="15" t="str">
        <f t="shared" si="13"/>
        <v/>
      </c>
      <c r="M190" s="14" t="str">
        <f t="shared" si="11"/>
        <v/>
      </c>
      <c r="N190" s="14" t="str">
        <f t="shared" si="12"/>
        <v/>
      </c>
      <c r="O190" s="14" t="str" cm="1">
        <f t="array" ref="O190">IF($F190="","",_xlfn.SWITCH($L190,"Equal allocation",ROUND($M190/12,2),"Weighted Allocation",$M190*_xll.BC.TURNOVER(Connection,$F190,,,O$2,O$3,IF(ApplyDimOnActuals="Yes",_xlfn.HSTACK(DimArray,DimValuesArray),""))*$A190/IF($H190=0,12,$H190),"Manual Allocation",AA190))</f>
        <v/>
      </c>
      <c r="P190" s="14" t="str" cm="1">
        <f t="array" ref="P190">IF($F190="","",_xlfn.SWITCH($L190,"Equal allocation",ROUND($M190/12,2),"Weighted Allocation",$M190*_xll.BC.TURNOVER(Connection,$F190,,,P$2,P$3,IF(ApplyDimOnActuals="Yes",_xlfn.HSTACK(DimArray,DimValuesArray),""))*$A190/IF($H190=0,12,$H190),"Manual Allocation",AB190))</f>
        <v/>
      </c>
      <c r="Q190" s="14" t="str" cm="1">
        <f t="array" ref="Q190">IF($F190="","",_xlfn.SWITCH($L190,"Equal allocation",ROUND($M190/12,2),"Weighted Allocation",$M190*_xll.BC.TURNOVER(Connection,$F190,,,Q$2,Q$3,IF(ApplyDimOnActuals="Yes",_xlfn.HSTACK(DimArray,DimValuesArray),""))*$A190/IF($H190=0,12,$H190),"Manual Allocation",AC190))</f>
        <v/>
      </c>
      <c r="R190" s="14" t="str" cm="1">
        <f t="array" ref="R190">IF($F190="","",_xlfn.SWITCH($L190,"Equal allocation",ROUND($M190/12,2),"Weighted Allocation",$M190*_xll.BC.TURNOVER(Connection,$F190,,,R$2,R$3,IF(ApplyDimOnActuals="Yes",_xlfn.HSTACK(DimArray,DimValuesArray),""))*$A190/IF($H190=0,12,$H190),"Manual Allocation",AD190))</f>
        <v/>
      </c>
      <c r="S190" s="14" t="str" cm="1">
        <f t="array" ref="S190">IF($F190="","",_xlfn.SWITCH($L190,"Equal allocation",ROUND($M190/12,2),"Weighted Allocation",$M190*_xll.BC.TURNOVER(Connection,$F190,,,S$2,S$3,IF(ApplyDimOnActuals="Yes",_xlfn.HSTACK(DimArray,DimValuesArray),""))*$A190/IF($H190=0,12,$H190),"Manual Allocation",AE190))</f>
        <v/>
      </c>
      <c r="T190" s="14" t="str" cm="1">
        <f t="array" ref="T190">IF($F190="","",_xlfn.SWITCH($L190,"Equal allocation",ROUND($M190/12,2),"Weighted Allocation",$M190*_xll.BC.TURNOVER(Connection,$F190,,,T$2,T$3,IF(ApplyDimOnActuals="Yes",_xlfn.HSTACK(DimArray,DimValuesArray),""))*$A190/IF($H190=0,12,$H190),"Manual Allocation",AF190))</f>
        <v/>
      </c>
      <c r="U190" s="14" t="str" cm="1">
        <f t="array" ref="U190">IF($F190="","",_xlfn.SWITCH($L190,"Equal allocation",ROUND($M190/12,2),"Weighted Allocation",$M190*_xll.BC.TURNOVER(Connection,$F190,,,U$2,U$3,IF(ApplyDimOnActuals="Yes",_xlfn.HSTACK(DimArray,DimValuesArray),""))*$A190/IF($H190=0,12,$H190),"Manual Allocation",AG190))</f>
        <v/>
      </c>
      <c r="V190" s="14" t="str" cm="1">
        <f t="array" ref="V190">IF($F190="","",_xlfn.SWITCH($L190,"Equal allocation",ROUND($M190/12,2),"Weighted Allocation",$M190*_xll.BC.TURNOVER(Connection,$F190,,,V$2,V$3,IF(ApplyDimOnActuals="Yes",_xlfn.HSTACK(DimArray,DimValuesArray),""))*$A190/IF($H190=0,12,$H190),"Manual Allocation",AH190))</f>
        <v/>
      </c>
      <c r="W190" s="14" t="str" cm="1">
        <f t="array" ref="W190">IF($F190="","",_xlfn.SWITCH($L190,"Equal allocation",ROUND($M190/12,2),"Weighted Allocation",$M190*_xll.BC.TURNOVER(Connection,$F190,,,W$2,W$3,IF(ApplyDimOnActuals="Yes",_xlfn.HSTACK(DimArray,DimValuesArray),""))*$A190/IF($H190=0,12,$H190),"Manual Allocation",AI190))</f>
        <v/>
      </c>
      <c r="X190" s="14" t="str" cm="1">
        <f t="array" ref="X190">IF($F190="","",_xlfn.SWITCH($L190,"Equal allocation",ROUND($M190/12,2),"Weighted Allocation",$M190*_xll.BC.TURNOVER(Connection,$F190,,,X$2,X$3,IF(ApplyDimOnActuals="Yes",_xlfn.HSTACK(DimArray,DimValuesArray),""))*$A190/IF($H190=0,12,$H190),"Manual Allocation",AJ190))</f>
        <v/>
      </c>
      <c r="Y190" s="14" t="str" cm="1">
        <f t="array" ref="Y190">IF($F190="","",_xlfn.SWITCH($L190,"Equal allocation",ROUND($M190/12,2),"Weighted Allocation",$M190*_xll.BC.TURNOVER(Connection,$F190,,,Y$2,Y$3,IF(ApplyDimOnActuals="Yes",_xlfn.HSTACK(DimArray,DimValuesArray),""))*$A190/IF($H190=0,12,$H190),"Manual Allocation",AK190))</f>
        <v/>
      </c>
      <c r="Z190" s="14" t="str" cm="1">
        <f t="array" ref="Z190">IF($F190="","",_xlfn.SWITCH($L190,"Equal allocation",ROUND($M190/12,2),"Weighted Allocation",$M190*_xll.BC.TURNOVER(Connection,$F190,,,Z$2,Z$3,IF(ApplyDimOnActuals="Yes",_xlfn.HSTACK(DimArray,DimValuesArray),""))*$A190/IF($H190=0,12,$H190),"Manual Allocation",AL190))</f>
        <v/>
      </c>
    </row>
    <row r="191" spans="10:26" x14ac:dyDescent="0.45">
      <c r="J191" s="15" t="str" cm="1">
        <f t="array" ref="J191">IF($F191="","",_xll.BC.WRITEBACKBUDGET(Connection,$G$8,$G$9,$A$8:$A$11,$L$1,$F191,$O191:$Z191,$O$1:$Z$1,$K191,_xlfn.HSTACK(DimArray,DimValuesArray)))</f>
        <v/>
      </c>
      <c r="L191" s="15" t="str">
        <f t="shared" si="13"/>
        <v/>
      </c>
      <c r="M191" s="14" t="str">
        <f t="shared" si="11"/>
        <v/>
      </c>
      <c r="N191" s="14" t="str">
        <f t="shared" si="12"/>
        <v/>
      </c>
      <c r="O191" s="14" t="str" cm="1">
        <f t="array" ref="O191">IF($F191="","",_xlfn.SWITCH($L191,"Equal allocation",ROUND($M191/12,2),"Weighted Allocation",$M191*_xll.BC.TURNOVER(Connection,$F191,,,O$2,O$3,IF(ApplyDimOnActuals="Yes",_xlfn.HSTACK(DimArray,DimValuesArray),""))*$A191/IF($H191=0,12,$H191),"Manual Allocation",AA191))</f>
        <v/>
      </c>
      <c r="P191" s="14" t="str" cm="1">
        <f t="array" ref="P191">IF($F191="","",_xlfn.SWITCH($L191,"Equal allocation",ROUND($M191/12,2),"Weighted Allocation",$M191*_xll.BC.TURNOVER(Connection,$F191,,,P$2,P$3,IF(ApplyDimOnActuals="Yes",_xlfn.HSTACK(DimArray,DimValuesArray),""))*$A191/IF($H191=0,12,$H191),"Manual Allocation",AB191))</f>
        <v/>
      </c>
      <c r="Q191" s="14" t="str" cm="1">
        <f t="array" ref="Q191">IF($F191="","",_xlfn.SWITCH($L191,"Equal allocation",ROUND($M191/12,2),"Weighted Allocation",$M191*_xll.BC.TURNOVER(Connection,$F191,,,Q$2,Q$3,IF(ApplyDimOnActuals="Yes",_xlfn.HSTACK(DimArray,DimValuesArray),""))*$A191/IF($H191=0,12,$H191),"Manual Allocation",AC191))</f>
        <v/>
      </c>
      <c r="R191" s="14" t="str" cm="1">
        <f t="array" ref="R191">IF($F191="","",_xlfn.SWITCH($L191,"Equal allocation",ROUND($M191/12,2),"Weighted Allocation",$M191*_xll.BC.TURNOVER(Connection,$F191,,,R$2,R$3,IF(ApplyDimOnActuals="Yes",_xlfn.HSTACK(DimArray,DimValuesArray),""))*$A191/IF($H191=0,12,$H191),"Manual Allocation",AD191))</f>
        <v/>
      </c>
      <c r="S191" s="14" t="str" cm="1">
        <f t="array" ref="S191">IF($F191="","",_xlfn.SWITCH($L191,"Equal allocation",ROUND($M191/12,2),"Weighted Allocation",$M191*_xll.BC.TURNOVER(Connection,$F191,,,S$2,S$3,IF(ApplyDimOnActuals="Yes",_xlfn.HSTACK(DimArray,DimValuesArray),""))*$A191/IF($H191=0,12,$H191),"Manual Allocation",AE191))</f>
        <v/>
      </c>
      <c r="T191" s="14" t="str" cm="1">
        <f t="array" ref="T191">IF($F191="","",_xlfn.SWITCH($L191,"Equal allocation",ROUND($M191/12,2),"Weighted Allocation",$M191*_xll.BC.TURNOVER(Connection,$F191,,,T$2,T$3,IF(ApplyDimOnActuals="Yes",_xlfn.HSTACK(DimArray,DimValuesArray),""))*$A191/IF($H191=0,12,$H191),"Manual Allocation",AF191))</f>
        <v/>
      </c>
      <c r="U191" s="14" t="str" cm="1">
        <f t="array" ref="U191">IF($F191="","",_xlfn.SWITCH($L191,"Equal allocation",ROUND($M191/12,2),"Weighted Allocation",$M191*_xll.BC.TURNOVER(Connection,$F191,,,U$2,U$3,IF(ApplyDimOnActuals="Yes",_xlfn.HSTACK(DimArray,DimValuesArray),""))*$A191/IF($H191=0,12,$H191),"Manual Allocation",AG191))</f>
        <v/>
      </c>
      <c r="V191" s="14" t="str" cm="1">
        <f t="array" ref="V191">IF($F191="","",_xlfn.SWITCH($L191,"Equal allocation",ROUND($M191/12,2),"Weighted Allocation",$M191*_xll.BC.TURNOVER(Connection,$F191,,,V$2,V$3,IF(ApplyDimOnActuals="Yes",_xlfn.HSTACK(DimArray,DimValuesArray),""))*$A191/IF($H191=0,12,$H191),"Manual Allocation",AH191))</f>
        <v/>
      </c>
      <c r="W191" s="14" t="str" cm="1">
        <f t="array" ref="W191">IF($F191="","",_xlfn.SWITCH($L191,"Equal allocation",ROUND($M191/12,2),"Weighted Allocation",$M191*_xll.BC.TURNOVER(Connection,$F191,,,W$2,W$3,IF(ApplyDimOnActuals="Yes",_xlfn.HSTACK(DimArray,DimValuesArray),""))*$A191/IF($H191=0,12,$H191),"Manual Allocation",AI191))</f>
        <v/>
      </c>
      <c r="X191" s="14" t="str" cm="1">
        <f t="array" ref="X191">IF($F191="","",_xlfn.SWITCH($L191,"Equal allocation",ROUND($M191/12,2),"Weighted Allocation",$M191*_xll.BC.TURNOVER(Connection,$F191,,,X$2,X$3,IF(ApplyDimOnActuals="Yes",_xlfn.HSTACK(DimArray,DimValuesArray),""))*$A191/IF($H191=0,12,$H191),"Manual Allocation",AJ191))</f>
        <v/>
      </c>
      <c r="Y191" s="14" t="str" cm="1">
        <f t="array" ref="Y191">IF($F191="","",_xlfn.SWITCH($L191,"Equal allocation",ROUND($M191/12,2),"Weighted Allocation",$M191*_xll.BC.TURNOVER(Connection,$F191,,,Y$2,Y$3,IF(ApplyDimOnActuals="Yes",_xlfn.HSTACK(DimArray,DimValuesArray),""))*$A191/IF($H191=0,12,$H191),"Manual Allocation",AK191))</f>
        <v/>
      </c>
      <c r="Z191" s="14" t="str" cm="1">
        <f t="array" ref="Z191">IF($F191="","",_xlfn.SWITCH($L191,"Equal allocation",ROUND($M191/12,2),"Weighted Allocation",$M191*_xll.BC.TURNOVER(Connection,$F191,,,Z$2,Z$3,IF(ApplyDimOnActuals="Yes",_xlfn.HSTACK(DimArray,DimValuesArray),""))*$A191/IF($H191=0,12,$H191),"Manual Allocation",AL191))</f>
        <v/>
      </c>
    </row>
    <row r="192" spans="10:26" x14ac:dyDescent="0.45">
      <c r="J192" s="15" t="str" cm="1">
        <f t="array" ref="J192">IF($F192="","",_xll.BC.WRITEBACKBUDGET(Connection,$G$8,$G$9,$A$8:$A$11,$L$1,$F192,$O192:$Z192,$O$1:$Z$1,$K192,_xlfn.HSTACK(DimArray,DimValuesArray)))</f>
        <v/>
      </c>
      <c r="L192" s="15" t="str">
        <f t="shared" si="13"/>
        <v/>
      </c>
      <c r="M192" s="14" t="str">
        <f t="shared" si="11"/>
        <v/>
      </c>
      <c r="N192" s="14" t="str">
        <f t="shared" si="12"/>
        <v/>
      </c>
      <c r="O192" s="14" t="str" cm="1">
        <f t="array" ref="O192">IF($F192="","",_xlfn.SWITCH($L192,"Equal allocation",ROUND($M192/12,2),"Weighted Allocation",$M192*_xll.BC.TURNOVER(Connection,$F192,,,O$2,O$3,IF(ApplyDimOnActuals="Yes",_xlfn.HSTACK(DimArray,DimValuesArray),""))*$A192/IF($H192=0,12,$H192),"Manual Allocation",AA192))</f>
        <v/>
      </c>
      <c r="P192" s="14" t="str" cm="1">
        <f t="array" ref="P192">IF($F192="","",_xlfn.SWITCH($L192,"Equal allocation",ROUND($M192/12,2),"Weighted Allocation",$M192*_xll.BC.TURNOVER(Connection,$F192,,,P$2,P$3,IF(ApplyDimOnActuals="Yes",_xlfn.HSTACK(DimArray,DimValuesArray),""))*$A192/IF($H192=0,12,$H192),"Manual Allocation",AB192))</f>
        <v/>
      </c>
      <c r="Q192" s="14" t="str" cm="1">
        <f t="array" ref="Q192">IF($F192="","",_xlfn.SWITCH($L192,"Equal allocation",ROUND($M192/12,2),"Weighted Allocation",$M192*_xll.BC.TURNOVER(Connection,$F192,,,Q$2,Q$3,IF(ApplyDimOnActuals="Yes",_xlfn.HSTACK(DimArray,DimValuesArray),""))*$A192/IF($H192=0,12,$H192),"Manual Allocation",AC192))</f>
        <v/>
      </c>
      <c r="R192" s="14" t="str" cm="1">
        <f t="array" ref="R192">IF($F192="","",_xlfn.SWITCH($L192,"Equal allocation",ROUND($M192/12,2),"Weighted Allocation",$M192*_xll.BC.TURNOVER(Connection,$F192,,,R$2,R$3,IF(ApplyDimOnActuals="Yes",_xlfn.HSTACK(DimArray,DimValuesArray),""))*$A192/IF($H192=0,12,$H192),"Manual Allocation",AD192))</f>
        <v/>
      </c>
      <c r="S192" s="14" t="str" cm="1">
        <f t="array" ref="S192">IF($F192="","",_xlfn.SWITCH($L192,"Equal allocation",ROUND($M192/12,2),"Weighted Allocation",$M192*_xll.BC.TURNOVER(Connection,$F192,,,S$2,S$3,IF(ApplyDimOnActuals="Yes",_xlfn.HSTACK(DimArray,DimValuesArray),""))*$A192/IF($H192=0,12,$H192),"Manual Allocation",AE192))</f>
        <v/>
      </c>
      <c r="T192" s="14" t="str" cm="1">
        <f t="array" ref="T192">IF($F192="","",_xlfn.SWITCH($L192,"Equal allocation",ROUND($M192/12,2),"Weighted Allocation",$M192*_xll.BC.TURNOVER(Connection,$F192,,,T$2,T$3,IF(ApplyDimOnActuals="Yes",_xlfn.HSTACK(DimArray,DimValuesArray),""))*$A192/IF($H192=0,12,$H192),"Manual Allocation",AF192))</f>
        <v/>
      </c>
      <c r="U192" s="14" t="str" cm="1">
        <f t="array" ref="U192">IF($F192="","",_xlfn.SWITCH($L192,"Equal allocation",ROUND($M192/12,2),"Weighted Allocation",$M192*_xll.BC.TURNOVER(Connection,$F192,,,U$2,U$3,IF(ApplyDimOnActuals="Yes",_xlfn.HSTACK(DimArray,DimValuesArray),""))*$A192/IF($H192=0,12,$H192),"Manual Allocation",AG192))</f>
        <v/>
      </c>
      <c r="V192" s="14" t="str" cm="1">
        <f t="array" ref="V192">IF($F192="","",_xlfn.SWITCH($L192,"Equal allocation",ROUND($M192/12,2),"Weighted Allocation",$M192*_xll.BC.TURNOVER(Connection,$F192,,,V$2,V$3,IF(ApplyDimOnActuals="Yes",_xlfn.HSTACK(DimArray,DimValuesArray),""))*$A192/IF($H192=0,12,$H192),"Manual Allocation",AH192))</f>
        <v/>
      </c>
      <c r="W192" s="14" t="str" cm="1">
        <f t="array" ref="W192">IF($F192="","",_xlfn.SWITCH($L192,"Equal allocation",ROUND($M192/12,2),"Weighted Allocation",$M192*_xll.BC.TURNOVER(Connection,$F192,,,W$2,W$3,IF(ApplyDimOnActuals="Yes",_xlfn.HSTACK(DimArray,DimValuesArray),""))*$A192/IF($H192=0,12,$H192),"Manual Allocation",AI192))</f>
        <v/>
      </c>
      <c r="X192" s="14" t="str" cm="1">
        <f t="array" ref="X192">IF($F192="","",_xlfn.SWITCH($L192,"Equal allocation",ROUND($M192/12,2),"Weighted Allocation",$M192*_xll.BC.TURNOVER(Connection,$F192,,,X$2,X$3,IF(ApplyDimOnActuals="Yes",_xlfn.HSTACK(DimArray,DimValuesArray),""))*$A192/IF($H192=0,12,$H192),"Manual Allocation",AJ192))</f>
        <v/>
      </c>
      <c r="Y192" s="14" t="str" cm="1">
        <f t="array" ref="Y192">IF($F192="","",_xlfn.SWITCH($L192,"Equal allocation",ROUND($M192/12,2),"Weighted Allocation",$M192*_xll.BC.TURNOVER(Connection,$F192,,,Y$2,Y$3,IF(ApplyDimOnActuals="Yes",_xlfn.HSTACK(DimArray,DimValuesArray),""))*$A192/IF($H192=0,12,$H192),"Manual Allocation",AK192))</f>
        <v/>
      </c>
      <c r="Z192" s="14" t="str" cm="1">
        <f t="array" ref="Z192">IF($F192="","",_xlfn.SWITCH($L192,"Equal allocation",ROUND($M192/12,2),"Weighted Allocation",$M192*_xll.BC.TURNOVER(Connection,$F192,,,Z$2,Z$3,IF(ApplyDimOnActuals="Yes",_xlfn.HSTACK(DimArray,DimValuesArray),""))*$A192/IF($H192=0,12,$H192),"Manual Allocation",AL192))</f>
        <v/>
      </c>
    </row>
    <row r="193" spans="10:26" x14ac:dyDescent="0.45">
      <c r="J193" s="15" t="str" cm="1">
        <f t="array" ref="J193">IF($F193="","",_xll.BC.WRITEBACKBUDGET(Connection,$G$8,$G$9,$A$8:$A$11,$L$1,$F193,$O193:$Z193,$O$1:$Z$1,$K193,_xlfn.HSTACK(DimArray,DimValuesArray)))</f>
        <v/>
      </c>
      <c r="L193" s="15" t="str">
        <f t="shared" si="13"/>
        <v/>
      </c>
      <c r="M193" s="14" t="str">
        <f t="shared" si="11"/>
        <v/>
      </c>
      <c r="N193" s="14" t="str">
        <f t="shared" si="12"/>
        <v/>
      </c>
      <c r="O193" s="14" t="str" cm="1">
        <f t="array" ref="O193">IF($F193="","",_xlfn.SWITCH($L193,"Equal allocation",ROUND($M193/12,2),"Weighted Allocation",$M193*_xll.BC.TURNOVER(Connection,$F193,,,O$2,O$3,IF(ApplyDimOnActuals="Yes",_xlfn.HSTACK(DimArray,DimValuesArray),""))*$A193/IF($H193=0,12,$H193),"Manual Allocation",AA193))</f>
        <v/>
      </c>
      <c r="P193" s="14" t="str" cm="1">
        <f t="array" ref="P193">IF($F193="","",_xlfn.SWITCH($L193,"Equal allocation",ROUND($M193/12,2),"Weighted Allocation",$M193*_xll.BC.TURNOVER(Connection,$F193,,,P$2,P$3,IF(ApplyDimOnActuals="Yes",_xlfn.HSTACK(DimArray,DimValuesArray),""))*$A193/IF($H193=0,12,$H193),"Manual Allocation",AB193))</f>
        <v/>
      </c>
      <c r="Q193" s="14" t="str" cm="1">
        <f t="array" ref="Q193">IF($F193="","",_xlfn.SWITCH($L193,"Equal allocation",ROUND($M193/12,2),"Weighted Allocation",$M193*_xll.BC.TURNOVER(Connection,$F193,,,Q$2,Q$3,IF(ApplyDimOnActuals="Yes",_xlfn.HSTACK(DimArray,DimValuesArray),""))*$A193/IF($H193=0,12,$H193),"Manual Allocation",AC193))</f>
        <v/>
      </c>
      <c r="R193" s="14" t="str" cm="1">
        <f t="array" ref="R193">IF($F193="","",_xlfn.SWITCH($L193,"Equal allocation",ROUND($M193/12,2),"Weighted Allocation",$M193*_xll.BC.TURNOVER(Connection,$F193,,,R$2,R$3,IF(ApplyDimOnActuals="Yes",_xlfn.HSTACK(DimArray,DimValuesArray),""))*$A193/IF($H193=0,12,$H193),"Manual Allocation",AD193))</f>
        <v/>
      </c>
      <c r="S193" s="14" t="str" cm="1">
        <f t="array" ref="S193">IF($F193="","",_xlfn.SWITCH($L193,"Equal allocation",ROUND($M193/12,2),"Weighted Allocation",$M193*_xll.BC.TURNOVER(Connection,$F193,,,S$2,S$3,IF(ApplyDimOnActuals="Yes",_xlfn.HSTACK(DimArray,DimValuesArray),""))*$A193/IF($H193=0,12,$H193),"Manual Allocation",AE193))</f>
        <v/>
      </c>
      <c r="T193" s="14" t="str" cm="1">
        <f t="array" ref="T193">IF($F193="","",_xlfn.SWITCH($L193,"Equal allocation",ROUND($M193/12,2),"Weighted Allocation",$M193*_xll.BC.TURNOVER(Connection,$F193,,,T$2,T$3,IF(ApplyDimOnActuals="Yes",_xlfn.HSTACK(DimArray,DimValuesArray),""))*$A193/IF($H193=0,12,$H193),"Manual Allocation",AF193))</f>
        <v/>
      </c>
      <c r="U193" s="14" t="str" cm="1">
        <f t="array" ref="U193">IF($F193="","",_xlfn.SWITCH($L193,"Equal allocation",ROUND($M193/12,2),"Weighted Allocation",$M193*_xll.BC.TURNOVER(Connection,$F193,,,U$2,U$3,IF(ApplyDimOnActuals="Yes",_xlfn.HSTACK(DimArray,DimValuesArray),""))*$A193/IF($H193=0,12,$H193),"Manual Allocation",AG193))</f>
        <v/>
      </c>
      <c r="V193" s="14" t="str" cm="1">
        <f t="array" ref="V193">IF($F193="","",_xlfn.SWITCH($L193,"Equal allocation",ROUND($M193/12,2),"Weighted Allocation",$M193*_xll.BC.TURNOVER(Connection,$F193,,,V$2,V$3,IF(ApplyDimOnActuals="Yes",_xlfn.HSTACK(DimArray,DimValuesArray),""))*$A193/IF($H193=0,12,$H193),"Manual Allocation",AH193))</f>
        <v/>
      </c>
      <c r="W193" s="14" t="str" cm="1">
        <f t="array" ref="W193">IF($F193="","",_xlfn.SWITCH($L193,"Equal allocation",ROUND($M193/12,2),"Weighted Allocation",$M193*_xll.BC.TURNOVER(Connection,$F193,,,W$2,W$3,IF(ApplyDimOnActuals="Yes",_xlfn.HSTACK(DimArray,DimValuesArray),""))*$A193/IF($H193=0,12,$H193),"Manual Allocation",AI193))</f>
        <v/>
      </c>
      <c r="X193" s="14" t="str" cm="1">
        <f t="array" ref="X193">IF($F193="","",_xlfn.SWITCH($L193,"Equal allocation",ROUND($M193/12,2),"Weighted Allocation",$M193*_xll.BC.TURNOVER(Connection,$F193,,,X$2,X$3,IF(ApplyDimOnActuals="Yes",_xlfn.HSTACK(DimArray,DimValuesArray),""))*$A193/IF($H193=0,12,$H193),"Manual Allocation",AJ193))</f>
        <v/>
      </c>
      <c r="Y193" s="14" t="str" cm="1">
        <f t="array" ref="Y193">IF($F193="","",_xlfn.SWITCH($L193,"Equal allocation",ROUND($M193/12,2),"Weighted Allocation",$M193*_xll.BC.TURNOVER(Connection,$F193,,,Y$2,Y$3,IF(ApplyDimOnActuals="Yes",_xlfn.HSTACK(DimArray,DimValuesArray),""))*$A193/IF($H193=0,12,$H193),"Manual Allocation",AK193))</f>
        <v/>
      </c>
      <c r="Z193" s="14" t="str" cm="1">
        <f t="array" ref="Z193">IF($F193="","",_xlfn.SWITCH($L193,"Equal allocation",ROUND($M193/12,2),"Weighted Allocation",$M193*_xll.BC.TURNOVER(Connection,$F193,,,Z$2,Z$3,IF(ApplyDimOnActuals="Yes",_xlfn.HSTACK(DimArray,DimValuesArray),""))*$A193/IF($H193=0,12,$H193),"Manual Allocation",AL193))</f>
        <v/>
      </c>
    </row>
    <row r="194" spans="10:26" x14ac:dyDescent="0.45">
      <c r="J194" s="15" t="str" cm="1">
        <f t="array" ref="J194">IF($F194="","",_xll.BC.WRITEBACKBUDGET(Connection,$G$8,$G$9,$A$8:$A$11,$L$1,$F194,$O194:$Z194,$O$1:$Z$1,$K194,_xlfn.HSTACK(DimArray,DimValuesArray)))</f>
        <v/>
      </c>
      <c r="L194" s="15" t="str">
        <f t="shared" si="13"/>
        <v/>
      </c>
      <c r="M194" s="14" t="str">
        <f t="shared" si="11"/>
        <v/>
      </c>
      <c r="N194" s="14" t="str">
        <f t="shared" si="12"/>
        <v/>
      </c>
      <c r="O194" s="14" t="str" cm="1">
        <f t="array" ref="O194">IF($F194="","",_xlfn.SWITCH($L194,"Equal allocation",ROUND($M194/12,2),"Weighted Allocation",$M194*_xll.BC.TURNOVER(Connection,$F194,,,O$2,O$3,IF(ApplyDimOnActuals="Yes",_xlfn.HSTACK(DimArray,DimValuesArray),""))*$A194/IF($H194=0,12,$H194),"Manual Allocation",AA194))</f>
        <v/>
      </c>
      <c r="P194" s="14" t="str" cm="1">
        <f t="array" ref="P194">IF($F194="","",_xlfn.SWITCH($L194,"Equal allocation",ROUND($M194/12,2),"Weighted Allocation",$M194*_xll.BC.TURNOVER(Connection,$F194,,,P$2,P$3,IF(ApplyDimOnActuals="Yes",_xlfn.HSTACK(DimArray,DimValuesArray),""))*$A194/IF($H194=0,12,$H194),"Manual Allocation",AB194))</f>
        <v/>
      </c>
      <c r="Q194" s="14" t="str" cm="1">
        <f t="array" ref="Q194">IF($F194="","",_xlfn.SWITCH($L194,"Equal allocation",ROUND($M194/12,2),"Weighted Allocation",$M194*_xll.BC.TURNOVER(Connection,$F194,,,Q$2,Q$3,IF(ApplyDimOnActuals="Yes",_xlfn.HSTACK(DimArray,DimValuesArray),""))*$A194/IF($H194=0,12,$H194),"Manual Allocation",AC194))</f>
        <v/>
      </c>
      <c r="R194" s="14" t="str" cm="1">
        <f t="array" ref="R194">IF($F194="","",_xlfn.SWITCH($L194,"Equal allocation",ROUND($M194/12,2),"Weighted Allocation",$M194*_xll.BC.TURNOVER(Connection,$F194,,,R$2,R$3,IF(ApplyDimOnActuals="Yes",_xlfn.HSTACK(DimArray,DimValuesArray),""))*$A194/IF($H194=0,12,$H194),"Manual Allocation",AD194))</f>
        <v/>
      </c>
      <c r="S194" s="14" t="str" cm="1">
        <f t="array" ref="S194">IF($F194="","",_xlfn.SWITCH($L194,"Equal allocation",ROUND($M194/12,2),"Weighted Allocation",$M194*_xll.BC.TURNOVER(Connection,$F194,,,S$2,S$3,IF(ApplyDimOnActuals="Yes",_xlfn.HSTACK(DimArray,DimValuesArray),""))*$A194/IF($H194=0,12,$H194),"Manual Allocation",AE194))</f>
        <v/>
      </c>
      <c r="T194" s="14" t="str" cm="1">
        <f t="array" ref="T194">IF($F194="","",_xlfn.SWITCH($L194,"Equal allocation",ROUND($M194/12,2),"Weighted Allocation",$M194*_xll.BC.TURNOVER(Connection,$F194,,,T$2,T$3,IF(ApplyDimOnActuals="Yes",_xlfn.HSTACK(DimArray,DimValuesArray),""))*$A194/IF($H194=0,12,$H194),"Manual Allocation",AF194))</f>
        <v/>
      </c>
      <c r="U194" s="14" t="str" cm="1">
        <f t="array" ref="U194">IF($F194="","",_xlfn.SWITCH($L194,"Equal allocation",ROUND($M194/12,2),"Weighted Allocation",$M194*_xll.BC.TURNOVER(Connection,$F194,,,U$2,U$3,IF(ApplyDimOnActuals="Yes",_xlfn.HSTACK(DimArray,DimValuesArray),""))*$A194/IF($H194=0,12,$H194),"Manual Allocation",AG194))</f>
        <v/>
      </c>
      <c r="V194" s="14" t="str" cm="1">
        <f t="array" ref="V194">IF($F194="","",_xlfn.SWITCH($L194,"Equal allocation",ROUND($M194/12,2),"Weighted Allocation",$M194*_xll.BC.TURNOVER(Connection,$F194,,,V$2,V$3,IF(ApplyDimOnActuals="Yes",_xlfn.HSTACK(DimArray,DimValuesArray),""))*$A194/IF($H194=0,12,$H194),"Manual Allocation",AH194))</f>
        <v/>
      </c>
      <c r="W194" s="14" t="str" cm="1">
        <f t="array" ref="W194">IF($F194="","",_xlfn.SWITCH($L194,"Equal allocation",ROUND($M194/12,2),"Weighted Allocation",$M194*_xll.BC.TURNOVER(Connection,$F194,,,W$2,W$3,IF(ApplyDimOnActuals="Yes",_xlfn.HSTACK(DimArray,DimValuesArray),""))*$A194/IF($H194=0,12,$H194),"Manual Allocation",AI194))</f>
        <v/>
      </c>
      <c r="X194" s="14" t="str" cm="1">
        <f t="array" ref="X194">IF($F194="","",_xlfn.SWITCH($L194,"Equal allocation",ROUND($M194/12,2),"Weighted Allocation",$M194*_xll.BC.TURNOVER(Connection,$F194,,,X$2,X$3,IF(ApplyDimOnActuals="Yes",_xlfn.HSTACK(DimArray,DimValuesArray),""))*$A194/IF($H194=0,12,$H194),"Manual Allocation",AJ194))</f>
        <v/>
      </c>
      <c r="Y194" s="14" t="str" cm="1">
        <f t="array" ref="Y194">IF($F194="","",_xlfn.SWITCH($L194,"Equal allocation",ROUND($M194/12,2),"Weighted Allocation",$M194*_xll.BC.TURNOVER(Connection,$F194,,,Y$2,Y$3,IF(ApplyDimOnActuals="Yes",_xlfn.HSTACK(DimArray,DimValuesArray),""))*$A194/IF($H194=0,12,$H194),"Manual Allocation",AK194))</f>
        <v/>
      </c>
      <c r="Z194" s="14" t="str" cm="1">
        <f t="array" ref="Z194">IF($F194="","",_xlfn.SWITCH($L194,"Equal allocation",ROUND($M194/12,2),"Weighted Allocation",$M194*_xll.BC.TURNOVER(Connection,$F194,,,Z$2,Z$3,IF(ApplyDimOnActuals="Yes",_xlfn.HSTACK(DimArray,DimValuesArray),""))*$A194/IF($H194=0,12,$H194),"Manual Allocation",AL194))</f>
        <v/>
      </c>
    </row>
    <row r="195" spans="10:26" x14ac:dyDescent="0.45">
      <c r="J195" s="15" t="str" cm="1">
        <f t="array" ref="J195">IF($F195="","",_xll.BC.WRITEBACKBUDGET(Connection,$G$8,$G$9,$A$8:$A$11,$L$1,$F195,$O195:$Z195,$O$1:$Z$1,$K195,_xlfn.HSTACK(DimArray,DimValuesArray)))</f>
        <v/>
      </c>
      <c r="L195" s="15" t="str">
        <f t="shared" si="13"/>
        <v/>
      </c>
      <c r="M195" s="14" t="str">
        <f t="shared" si="11"/>
        <v/>
      </c>
      <c r="N195" s="14" t="str">
        <f t="shared" si="12"/>
        <v/>
      </c>
      <c r="O195" s="14" t="str" cm="1">
        <f t="array" ref="O195">IF($F195="","",_xlfn.SWITCH($L195,"Equal allocation",ROUND($M195/12,2),"Weighted Allocation",$M195*_xll.BC.TURNOVER(Connection,$F195,,,O$2,O$3,IF(ApplyDimOnActuals="Yes",_xlfn.HSTACK(DimArray,DimValuesArray),""))*$A195/IF($H195=0,12,$H195),"Manual Allocation",AA195))</f>
        <v/>
      </c>
      <c r="P195" s="14" t="str" cm="1">
        <f t="array" ref="P195">IF($F195="","",_xlfn.SWITCH($L195,"Equal allocation",ROUND($M195/12,2),"Weighted Allocation",$M195*_xll.BC.TURNOVER(Connection,$F195,,,P$2,P$3,IF(ApplyDimOnActuals="Yes",_xlfn.HSTACK(DimArray,DimValuesArray),""))*$A195/IF($H195=0,12,$H195),"Manual Allocation",AB195))</f>
        <v/>
      </c>
      <c r="Q195" s="14" t="str" cm="1">
        <f t="array" ref="Q195">IF($F195="","",_xlfn.SWITCH($L195,"Equal allocation",ROUND($M195/12,2),"Weighted Allocation",$M195*_xll.BC.TURNOVER(Connection,$F195,,,Q$2,Q$3,IF(ApplyDimOnActuals="Yes",_xlfn.HSTACK(DimArray,DimValuesArray),""))*$A195/IF($H195=0,12,$H195),"Manual Allocation",AC195))</f>
        <v/>
      </c>
      <c r="R195" s="14" t="str" cm="1">
        <f t="array" ref="R195">IF($F195="","",_xlfn.SWITCH($L195,"Equal allocation",ROUND($M195/12,2),"Weighted Allocation",$M195*_xll.BC.TURNOVER(Connection,$F195,,,R$2,R$3,IF(ApplyDimOnActuals="Yes",_xlfn.HSTACK(DimArray,DimValuesArray),""))*$A195/IF($H195=0,12,$H195),"Manual Allocation",AD195))</f>
        <v/>
      </c>
      <c r="S195" s="14" t="str" cm="1">
        <f t="array" ref="S195">IF($F195="","",_xlfn.SWITCH($L195,"Equal allocation",ROUND($M195/12,2),"Weighted Allocation",$M195*_xll.BC.TURNOVER(Connection,$F195,,,S$2,S$3,IF(ApplyDimOnActuals="Yes",_xlfn.HSTACK(DimArray,DimValuesArray),""))*$A195/IF($H195=0,12,$H195),"Manual Allocation",AE195))</f>
        <v/>
      </c>
      <c r="T195" s="14" t="str" cm="1">
        <f t="array" ref="T195">IF($F195="","",_xlfn.SWITCH($L195,"Equal allocation",ROUND($M195/12,2),"Weighted Allocation",$M195*_xll.BC.TURNOVER(Connection,$F195,,,T$2,T$3,IF(ApplyDimOnActuals="Yes",_xlfn.HSTACK(DimArray,DimValuesArray),""))*$A195/IF($H195=0,12,$H195),"Manual Allocation",AF195))</f>
        <v/>
      </c>
      <c r="U195" s="14" t="str" cm="1">
        <f t="array" ref="U195">IF($F195="","",_xlfn.SWITCH($L195,"Equal allocation",ROUND($M195/12,2),"Weighted Allocation",$M195*_xll.BC.TURNOVER(Connection,$F195,,,U$2,U$3,IF(ApplyDimOnActuals="Yes",_xlfn.HSTACK(DimArray,DimValuesArray),""))*$A195/IF($H195=0,12,$H195),"Manual Allocation",AG195))</f>
        <v/>
      </c>
      <c r="V195" s="14" t="str" cm="1">
        <f t="array" ref="V195">IF($F195="","",_xlfn.SWITCH($L195,"Equal allocation",ROUND($M195/12,2),"Weighted Allocation",$M195*_xll.BC.TURNOVER(Connection,$F195,,,V$2,V$3,IF(ApplyDimOnActuals="Yes",_xlfn.HSTACK(DimArray,DimValuesArray),""))*$A195/IF($H195=0,12,$H195),"Manual Allocation",AH195))</f>
        <v/>
      </c>
      <c r="W195" s="14" t="str" cm="1">
        <f t="array" ref="W195">IF($F195="","",_xlfn.SWITCH($L195,"Equal allocation",ROUND($M195/12,2),"Weighted Allocation",$M195*_xll.BC.TURNOVER(Connection,$F195,,,W$2,W$3,IF(ApplyDimOnActuals="Yes",_xlfn.HSTACK(DimArray,DimValuesArray),""))*$A195/IF($H195=0,12,$H195),"Manual Allocation",AI195))</f>
        <v/>
      </c>
      <c r="X195" s="14" t="str" cm="1">
        <f t="array" ref="X195">IF($F195="","",_xlfn.SWITCH($L195,"Equal allocation",ROUND($M195/12,2),"Weighted Allocation",$M195*_xll.BC.TURNOVER(Connection,$F195,,,X$2,X$3,IF(ApplyDimOnActuals="Yes",_xlfn.HSTACK(DimArray,DimValuesArray),""))*$A195/IF($H195=0,12,$H195),"Manual Allocation",AJ195))</f>
        <v/>
      </c>
      <c r="Y195" s="14" t="str" cm="1">
        <f t="array" ref="Y195">IF($F195="","",_xlfn.SWITCH($L195,"Equal allocation",ROUND($M195/12,2),"Weighted Allocation",$M195*_xll.BC.TURNOVER(Connection,$F195,,,Y$2,Y$3,IF(ApplyDimOnActuals="Yes",_xlfn.HSTACK(DimArray,DimValuesArray),""))*$A195/IF($H195=0,12,$H195),"Manual Allocation",AK195))</f>
        <v/>
      </c>
      <c r="Z195" s="14" t="str" cm="1">
        <f t="array" ref="Z195">IF($F195="","",_xlfn.SWITCH($L195,"Equal allocation",ROUND($M195/12,2),"Weighted Allocation",$M195*_xll.BC.TURNOVER(Connection,$F195,,,Z$2,Z$3,IF(ApplyDimOnActuals="Yes",_xlfn.HSTACK(DimArray,DimValuesArray),""))*$A195/IF($H195=0,12,$H195),"Manual Allocation",AL195))</f>
        <v/>
      </c>
    </row>
    <row r="196" spans="10:26" x14ac:dyDescent="0.45">
      <c r="L196" s="15" t="str">
        <f t="shared" si="13"/>
        <v/>
      </c>
      <c r="M196" s="14" t="str">
        <f t="shared" si="11"/>
        <v/>
      </c>
      <c r="N196" s="14" t="str">
        <f t="shared" si="12"/>
        <v/>
      </c>
      <c r="O196" s="14" t="str" cm="1">
        <f t="array" ref="O196">IF($F196="","",_xlfn.SWITCH($L196,"Equal allocation",ROUND($M196/12,2),"Weighted Allocation",$M196*_xll.BC.TURNOVER(Connection,$F196,,,O$2,O$3,IF(ApplyDimOnActuals="Yes",_xlfn.HSTACK(DimArray,DimValuesArray),""))*$A196/IF($H196=0,12,$H196),"Manual Allocation",AA196))</f>
        <v/>
      </c>
      <c r="P196" s="14" t="str" cm="1">
        <f t="array" ref="P196">IF($F196="","",_xlfn.SWITCH($L196,"Equal allocation",ROUND($M196/12,2),"Weighted Allocation",$M196*_xll.BC.TURNOVER(Connection,$F196,,,P$2,P$3,IF(ApplyDimOnActuals="Yes",_xlfn.HSTACK(DimArray,DimValuesArray),""))*$A196/IF($H196=0,12,$H196),"Manual Allocation",AB196))</f>
        <v/>
      </c>
      <c r="Q196" s="14" t="str" cm="1">
        <f t="array" ref="Q196">IF($F196="","",_xlfn.SWITCH($L196,"Equal allocation",ROUND($M196/12,2),"Weighted Allocation",$M196*_xll.BC.TURNOVER(Connection,$F196,,,Q$2,Q$3,IF(ApplyDimOnActuals="Yes",_xlfn.HSTACK(DimArray,DimValuesArray),""))*$A196/IF($H196=0,12,$H196),"Manual Allocation",AC196))</f>
        <v/>
      </c>
      <c r="R196" s="14" t="str" cm="1">
        <f t="array" ref="R196">IF($F196="","",_xlfn.SWITCH($L196,"Equal allocation",ROUND($M196/12,2),"Weighted Allocation",$M196*_xll.BC.TURNOVER(Connection,$F196,,,R$2,R$3,IF(ApplyDimOnActuals="Yes",_xlfn.HSTACK(DimArray,DimValuesArray),""))*$A196/IF($H196=0,12,$H196),"Manual Allocation",AD196))</f>
        <v/>
      </c>
      <c r="S196" s="14" t="str" cm="1">
        <f t="array" ref="S196">IF($F196="","",_xlfn.SWITCH($L196,"Equal allocation",ROUND($M196/12,2),"Weighted Allocation",$M196*_xll.BC.TURNOVER(Connection,$F196,,,S$2,S$3,IF(ApplyDimOnActuals="Yes",_xlfn.HSTACK(DimArray,DimValuesArray),""))*$A196/IF($H196=0,12,$H196),"Manual Allocation",AE196))</f>
        <v/>
      </c>
      <c r="T196" s="14" t="str" cm="1">
        <f t="array" ref="T196">IF($F196="","",_xlfn.SWITCH($L196,"Equal allocation",ROUND($M196/12,2),"Weighted Allocation",$M196*_xll.BC.TURNOVER(Connection,$F196,,,T$2,T$3,IF(ApplyDimOnActuals="Yes",_xlfn.HSTACK(DimArray,DimValuesArray),""))*$A196/IF($H196=0,12,$H196),"Manual Allocation",AF196))</f>
        <v/>
      </c>
      <c r="U196" s="14" t="str" cm="1">
        <f t="array" ref="U196">IF($F196="","",_xlfn.SWITCH($L196,"Equal allocation",ROUND($M196/12,2),"Weighted Allocation",$M196*_xll.BC.TURNOVER(Connection,$F196,,,U$2,U$3,IF(ApplyDimOnActuals="Yes",_xlfn.HSTACK(DimArray,DimValuesArray),""))*$A196/IF($H196=0,12,$H196),"Manual Allocation",AG196))</f>
        <v/>
      </c>
      <c r="V196" s="14" t="str" cm="1">
        <f t="array" ref="V196">IF($F196="","",_xlfn.SWITCH($L196,"Equal allocation",ROUND($M196/12,2),"Weighted Allocation",$M196*_xll.BC.TURNOVER(Connection,$F196,,,V$2,V$3,IF(ApplyDimOnActuals="Yes",_xlfn.HSTACK(DimArray,DimValuesArray),""))*$A196/IF($H196=0,12,$H196),"Manual Allocation",AH196))</f>
        <v/>
      </c>
      <c r="W196" s="14" t="str" cm="1">
        <f t="array" ref="W196">IF($F196="","",_xlfn.SWITCH($L196,"Equal allocation",ROUND($M196/12,2),"Weighted Allocation",$M196*_xll.BC.TURNOVER(Connection,$F196,,,W$2,W$3,IF(ApplyDimOnActuals="Yes",_xlfn.HSTACK(DimArray,DimValuesArray),""))*$A196/IF($H196=0,12,$H196),"Manual Allocation",AI196))</f>
        <v/>
      </c>
      <c r="X196" s="14" t="str" cm="1">
        <f t="array" ref="X196">IF($F196="","",_xlfn.SWITCH($L196,"Equal allocation",ROUND($M196/12,2),"Weighted Allocation",$M196*_xll.BC.TURNOVER(Connection,$F196,,,X$2,X$3,IF(ApplyDimOnActuals="Yes",_xlfn.HSTACK(DimArray,DimValuesArray),""))*$A196/IF($H196=0,12,$H196),"Manual Allocation",AJ196))</f>
        <v/>
      </c>
      <c r="Y196" s="14" t="str" cm="1">
        <f t="array" ref="Y196">IF($F196="","",_xlfn.SWITCH($L196,"Equal allocation",ROUND($M196/12,2),"Weighted Allocation",$M196*_xll.BC.TURNOVER(Connection,$F196,,,Y$2,Y$3,IF(ApplyDimOnActuals="Yes",_xlfn.HSTACK(DimArray,DimValuesArray),""))*$A196/IF($H196=0,12,$H196),"Manual Allocation",AK196))</f>
        <v/>
      </c>
      <c r="Z196" s="14" t="str" cm="1">
        <f t="array" ref="Z196">IF($F196="","",_xlfn.SWITCH($L196,"Equal allocation",ROUND($M196/12,2),"Weighted Allocation",$M196*_xll.BC.TURNOVER(Connection,$F196,,,Z$2,Z$3,IF(ApplyDimOnActuals="Yes",_xlfn.HSTACK(DimArray,DimValuesArray),""))*$A196/IF($H196=0,12,$H196),"Manual Allocation",AL196))</f>
        <v/>
      </c>
    </row>
    <row r="197" spans="10:26" x14ac:dyDescent="0.45">
      <c r="L197" s="15" t="str">
        <f t="shared" si="13"/>
        <v/>
      </c>
      <c r="M197" s="14" t="str">
        <f t="shared" si="11"/>
        <v/>
      </c>
      <c r="N197" s="14" t="str">
        <f t="shared" si="12"/>
        <v/>
      </c>
      <c r="O197" s="14" t="str" cm="1">
        <f t="array" ref="O197">IF($F197="","",_xlfn.SWITCH($L197,"Equal allocation",ROUND($M197/12,2),"Weighted Allocation",$M197*_xll.BC.TURNOVER(Connection,$F197,,,O$2,O$3,IF(ApplyDimOnActuals="Yes",_xlfn.HSTACK(DimArray,DimValuesArray),""))*$A197/IF($H197=0,12,$H197),"Manual Allocation",AA197))</f>
        <v/>
      </c>
      <c r="P197" s="14" t="str" cm="1">
        <f t="array" ref="P197">IF($F197="","",_xlfn.SWITCH($L197,"Equal allocation",ROUND($M197/12,2),"Weighted Allocation",$M197*_xll.BC.TURNOVER(Connection,$F197,,,P$2,P$3,IF(ApplyDimOnActuals="Yes",_xlfn.HSTACK(DimArray,DimValuesArray),""))*$A197/IF($H197=0,12,$H197),"Manual Allocation",AB197))</f>
        <v/>
      </c>
      <c r="Q197" s="14" t="str" cm="1">
        <f t="array" ref="Q197">IF($F197="","",_xlfn.SWITCH($L197,"Equal allocation",ROUND($M197/12,2),"Weighted Allocation",$M197*_xll.BC.TURNOVER(Connection,$F197,,,Q$2,Q$3,IF(ApplyDimOnActuals="Yes",_xlfn.HSTACK(DimArray,DimValuesArray),""))*$A197/IF($H197=0,12,$H197),"Manual Allocation",AC197))</f>
        <v/>
      </c>
      <c r="R197" s="14" t="str" cm="1">
        <f t="array" ref="R197">IF($F197="","",_xlfn.SWITCH($L197,"Equal allocation",ROUND($M197/12,2),"Weighted Allocation",$M197*_xll.BC.TURNOVER(Connection,$F197,,,R$2,R$3,IF(ApplyDimOnActuals="Yes",_xlfn.HSTACK(DimArray,DimValuesArray),""))*$A197/IF($H197=0,12,$H197),"Manual Allocation",AD197))</f>
        <v/>
      </c>
      <c r="S197" s="14" t="str" cm="1">
        <f t="array" ref="S197">IF($F197="","",_xlfn.SWITCH($L197,"Equal allocation",ROUND($M197/12,2),"Weighted Allocation",$M197*_xll.BC.TURNOVER(Connection,$F197,,,S$2,S$3,IF(ApplyDimOnActuals="Yes",_xlfn.HSTACK(DimArray,DimValuesArray),""))*$A197/IF($H197=0,12,$H197),"Manual Allocation",AE197))</f>
        <v/>
      </c>
      <c r="T197" s="14" t="str" cm="1">
        <f t="array" ref="T197">IF($F197="","",_xlfn.SWITCH($L197,"Equal allocation",ROUND($M197/12,2),"Weighted Allocation",$M197*_xll.BC.TURNOVER(Connection,$F197,,,T$2,T$3,IF(ApplyDimOnActuals="Yes",_xlfn.HSTACK(DimArray,DimValuesArray),""))*$A197/IF($H197=0,12,$H197),"Manual Allocation",AF197))</f>
        <v/>
      </c>
      <c r="U197" s="14" t="str" cm="1">
        <f t="array" ref="U197">IF($F197="","",_xlfn.SWITCH($L197,"Equal allocation",ROUND($M197/12,2),"Weighted Allocation",$M197*_xll.BC.TURNOVER(Connection,$F197,,,U$2,U$3,IF(ApplyDimOnActuals="Yes",_xlfn.HSTACK(DimArray,DimValuesArray),""))*$A197/IF($H197=0,12,$H197),"Manual Allocation",AG197))</f>
        <v/>
      </c>
      <c r="V197" s="14" t="str" cm="1">
        <f t="array" ref="V197">IF($F197="","",_xlfn.SWITCH($L197,"Equal allocation",ROUND($M197/12,2),"Weighted Allocation",$M197*_xll.BC.TURNOVER(Connection,$F197,,,V$2,V$3,IF(ApplyDimOnActuals="Yes",_xlfn.HSTACK(DimArray,DimValuesArray),""))*$A197/IF($H197=0,12,$H197),"Manual Allocation",AH197))</f>
        <v/>
      </c>
      <c r="W197" s="14" t="str" cm="1">
        <f t="array" ref="W197">IF($F197="","",_xlfn.SWITCH($L197,"Equal allocation",ROUND($M197/12,2),"Weighted Allocation",$M197*_xll.BC.TURNOVER(Connection,$F197,,,W$2,W$3,IF(ApplyDimOnActuals="Yes",_xlfn.HSTACK(DimArray,DimValuesArray),""))*$A197/IF($H197=0,12,$H197),"Manual Allocation",AI197))</f>
        <v/>
      </c>
      <c r="X197" s="14" t="str" cm="1">
        <f t="array" ref="X197">IF($F197="","",_xlfn.SWITCH($L197,"Equal allocation",ROUND($M197/12,2),"Weighted Allocation",$M197*_xll.BC.TURNOVER(Connection,$F197,,,X$2,X$3,IF(ApplyDimOnActuals="Yes",_xlfn.HSTACK(DimArray,DimValuesArray),""))*$A197/IF($H197=0,12,$H197),"Manual Allocation",AJ197))</f>
        <v/>
      </c>
      <c r="Y197" s="14" t="str" cm="1">
        <f t="array" ref="Y197">IF($F197="","",_xlfn.SWITCH($L197,"Equal allocation",ROUND($M197/12,2),"Weighted Allocation",$M197*_xll.BC.TURNOVER(Connection,$F197,,,Y$2,Y$3,IF(ApplyDimOnActuals="Yes",_xlfn.HSTACK(DimArray,DimValuesArray),""))*$A197/IF($H197=0,12,$H197),"Manual Allocation",AK197))</f>
        <v/>
      </c>
      <c r="Z197" s="14" t="str" cm="1">
        <f t="array" ref="Z197">IF($F197="","",_xlfn.SWITCH($L197,"Equal allocation",ROUND($M197/12,2),"Weighted Allocation",$M197*_xll.BC.TURNOVER(Connection,$F197,,,Z$2,Z$3,IF(ApplyDimOnActuals="Yes",_xlfn.HSTACK(DimArray,DimValuesArray),""))*$A197/IF($H197=0,12,$H197),"Manual Allocation",AL197))</f>
        <v/>
      </c>
    </row>
    <row r="198" spans="10:26" x14ac:dyDescent="0.45">
      <c r="L198" s="15" t="str">
        <f t="shared" si="13"/>
        <v/>
      </c>
      <c r="M198" s="14" t="str">
        <f t="shared" si="11"/>
        <v/>
      </c>
      <c r="N198" s="14" t="str">
        <f t="shared" si="12"/>
        <v/>
      </c>
      <c r="O198" s="14" t="str" cm="1">
        <f t="array" ref="O198">IF($F198="","",_xlfn.SWITCH($L198,"Equal allocation",ROUND($M198/12,2),"Weighted Allocation",$M198*_xll.BC.TURNOVER(Connection,$F198,,,O$2,O$3,IF(ApplyDimOnActuals="Yes",_xlfn.HSTACK(DimArray,DimValuesArray),""))*$A198/IF($H198=0,12,$H198),"Manual Allocation",AA198))</f>
        <v/>
      </c>
      <c r="P198" s="14" t="str" cm="1">
        <f t="array" ref="P198">IF($F198="","",_xlfn.SWITCH($L198,"Equal allocation",ROUND($M198/12,2),"Weighted Allocation",$M198*_xll.BC.TURNOVER(Connection,$F198,,,P$2,P$3,IF(ApplyDimOnActuals="Yes",_xlfn.HSTACK(DimArray,DimValuesArray),""))*$A198/IF($H198=0,12,$H198),"Manual Allocation",AB198))</f>
        <v/>
      </c>
      <c r="Q198" s="14" t="str" cm="1">
        <f t="array" ref="Q198">IF($F198="","",_xlfn.SWITCH($L198,"Equal allocation",ROUND($M198/12,2),"Weighted Allocation",$M198*_xll.BC.TURNOVER(Connection,$F198,,,Q$2,Q$3,IF(ApplyDimOnActuals="Yes",_xlfn.HSTACK(DimArray,DimValuesArray),""))*$A198/IF($H198=0,12,$H198),"Manual Allocation",AC198))</f>
        <v/>
      </c>
      <c r="R198" s="14" t="str" cm="1">
        <f t="array" ref="R198">IF($F198="","",_xlfn.SWITCH($L198,"Equal allocation",ROUND($M198/12,2),"Weighted Allocation",$M198*_xll.BC.TURNOVER(Connection,$F198,,,R$2,R$3,IF(ApplyDimOnActuals="Yes",_xlfn.HSTACK(DimArray,DimValuesArray),""))*$A198/IF($H198=0,12,$H198),"Manual Allocation",AD198))</f>
        <v/>
      </c>
      <c r="S198" s="14" t="str" cm="1">
        <f t="array" ref="S198">IF($F198="","",_xlfn.SWITCH($L198,"Equal allocation",ROUND($M198/12,2),"Weighted Allocation",$M198*_xll.BC.TURNOVER(Connection,$F198,,,S$2,S$3,IF(ApplyDimOnActuals="Yes",_xlfn.HSTACK(DimArray,DimValuesArray),""))*$A198/IF($H198=0,12,$H198),"Manual Allocation",AE198))</f>
        <v/>
      </c>
      <c r="T198" s="14" t="str" cm="1">
        <f t="array" ref="T198">IF($F198="","",_xlfn.SWITCH($L198,"Equal allocation",ROUND($M198/12,2),"Weighted Allocation",$M198*_xll.BC.TURNOVER(Connection,$F198,,,T$2,T$3,IF(ApplyDimOnActuals="Yes",_xlfn.HSTACK(DimArray,DimValuesArray),""))*$A198/IF($H198=0,12,$H198),"Manual Allocation",AF198))</f>
        <v/>
      </c>
      <c r="U198" s="14" t="str" cm="1">
        <f t="array" ref="U198">IF($F198="","",_xlfn.SWITCH($L198,"Equal allocation",ROUND($M198/12,2),"Weighted Allocation",$M198*_xll.BC.TURNOVER(Connection,$F198,,,U$2,U$3,IF(ApplyDimOnActuals="Yes",_xlfn.HSTACK(DimArray,DimValuesArray),""))*$A198/IF($H198=0,12,$H198),"Manual Allocation",AG198))</f>
        <v/>
      </c>
      <c r="V198" s="14" t="str" cm="1">
        <f t="array" ref="V198">IF($F198="","",_xlfn.SWITCH($L198,"Equal allocation",ROUND($M198/12,2),"Weighted Allocation",$M198*_xll.BC.TURNOVER(Connection,$F198,,,V$2,V$3,IF(ApplyDimOnActuals="Yes",_xlfn.HSTACK(DimArray,DimValuesArray),""))*$A198/IF($H198=0,12,$H198),"Manual Allocation",AH198))</f>
        <v/>
      </c>
      <c r="W198" s="14" t="str" cm="1">
        <f t="array" ref="W198">IF($F198="","",_xlfn.SWITCH($L198,"Equal allocation",ROUND($M198/12,2),"Weighted Allocation",$M198*_xll.BC.TURNOVER(Connection,$F198,,,W$2,W$3,IF(ApplyDimOnActuals="Yes",_xlfn.HSTACK(DimArray,DimValuesArray),""))*$A198/IF($H198=0,12,$H198),"Manual Allocation",AI198))</f>
        <v/>
      </c>
      <c r="X198" s="14" t="str" cm="1">
        <f t="array" ref="X198">IF($F198="","",_xlfn.SWITCH($L198,"Equal allocation",ROUND($M198/12,2),"Weighted Allocation",$M198*_xll.BC.TURNOVER(Connection,$F198,,,X$2,X$3,IF(ApplyDimOnActuals="Yes",_xlfn.HSTACK(DimArray,DimValuesArray),""))*$A198/IF($H198=0,12,$H198),"Manual Allocation",AJ198))</f>
        <v/>
      </c>
      <c r="Y198" s="14" t="str" cm="1">
        <f t="array" ref="Y198">IF($F198="","",_xlfn.SWITCH($L198,"Equal allocation",ROUND($M198/12,2),"Weighted Allocation",$M198*_xll.BC.TURNOVER(Connection,$F198,,,Y$2,Y$3,IF(ApplyDimOnActuals="Yes",_xlfn.HSTACK(DimArray,DimValuesArray),""))*$A198/IF($H198=0,12,$H198),"Manual Allocation",AK198))</f>
        <v/>
      </c>
      <c r="Z198" s="14" t="str" cm="1">
        <f t="array" ref="Z198">IF($F198="","",_xlfn.SWITCH($L198,"Equal allocation",ROUND($M198/12,2),"Weighted Allocation",$M198*_xll.BC.TURNOVER(Connection,$F198,,,Z$2,Z$3,IF(ApplyDimOnActuals="Yes",_xlfn.HSTACK(DimArray,DimValuesArray),""))*$A198/IF($H198=0,12,$H198),"Manual Allocation",AL198))</f>
        <v/>
      </c>
    </row>
    <row r="199" spans="10:26" x14ac:dyDescent="0.45">
      <c r="L199" s="15" t="str">
        <f t="shared" si="13"/>
        <v/>
      </c>
      <c r="M199" s="14" t="str">
        <f t="shared" si="11"/>
        <v/>
      </c>
      <c r="N199" s="14" t="str">
        <f t="shared" si="12"/>
        <v/>
      </c>
      <c r="O199" s="14" t="str" cm="1">
        <f t="array" ref="O199">IF($F199="","",_xlfn.SWITCH($L199,"Equal allocation",ROUND($M199/12,2),"Weighted Allocation",$M199*_xll.BC.TURNOVER(Connection,$F199,,,O$2,O$3,IF(ApplyDimOnActuals="Yes",_xlfn.HSTACK(DimArray,DimValuesArray),""))*$A199/IF($H199=0,12,$H199),"Manual Allocation",AA199))</f>
        <v/>
      </c>
      <c r="P199" s="14" t="str" cm="1">
        <f t="array" ref="P199">IF($F199="","",_xlfn.SWITCH($L199,"Equal allocation",ROUND($M199/12,2),"Weighted Allocation",$M199*_xll.BC.TURNOVER(Connection,$F199,,,P$2,P$3,IF(ApplyDimOnActuals="Yes",_xlfn.HSTACK(DimArray,DimValuesArray),""))*$A199/IF($H199=0,12,$H199),"Manual Allocation",AB199))</f>
        <v/>
      </c>
      <c r="Q199" s="14" t="str" cm="1">
        <f t="array" ref="Q199">IF($F199="","",_xlfn.SWITCH($L199,"Equal allocation",ROUND($M199/12,2),"Weighted Allocation",$M199*_xll.BC.TURNOVER(Connection,$F199,,,Q$2,Q$3,IF(ApplyDimOnActuals="Yes",_xlfn.HSTACK(DimArray,DimValuesArray),""))*$A199/IF($H199=0,12,$H199),"Manual Allocation",AC199))</f>
        <v/>
      </c>
      <c r="R199" s="14" t="str" cm="1">
        <f t="array" ref="R199">IF($F199="","",_xlfn.SWITCH($L199,"Equal allocation",ROUND($M199/12,2),"Weighted Allocation",$M199*_xll.BC.TURNOVER(Connection,$F199,,,R$2,R$3,IF(ApplyDimOnActuals="Yes",_xlfn.HSTACK(DimArray,DimValuesArray),""))*$A199/IF($H199=0,12,$H199),"Manual Allocation",AD199))</f>
        <v/>
      </c>
      <c r="S199" s="14" t="str" cm="1">
        <f t="array" ref="S199">IF($F199="","",_xlfn.SWITCH($L199,"Equal allocation",ROUND($M199/12,2),"Weighted Allocation",$M199*_xll.BC.TURNOVER(Connection,$F199,,,S$2,S$3,IF(ApplyDimOnActuals="Yes",_xlfn.HSTACK(DimArray,DimValuesArray),""))*$A199/IF($H199=0,12,$H199),"Manual Allocation",AE199))</f>
        <v/>
      </c>
      <c r="T199" s="14" t="str" cm="1">
        <f t="array" ref="T199">IF($F199="","",_xlfn.SWITCH($L199,"Equal allocation",ROUND($M199/12,2),"Weighted Allocation",$M199*_xll.BC.TURNOVER(Connection,$F199,,,T$2,T$3,IF(ApplyDimOnActuals="Yes",_xlfn.HSTACK(DimArray,DimValuesArray),""))*$A199/IF($H199=0,12,$H199),"Manual Allocation",AF199))</f>
        <v/>
      </c>
      <c r="U199" s="14" t="str" cm="1">
        <f t="array" ref="U199">IF($F199="","",_xlfn.SWITCH($L199,"Equal allocation",ROUND($M199/12,2),"Weighted Allocation",$M199*_xll.BC.TURNOVER(Connection,$F199,,,U$2,U$3,IF(ApplyDimOnActuals="Yes",_xlfn.HSTACK(DimArray,DimValuesArray),""))*$A199/IF($H199=0,12,$H199),"Manual Allocation",AG199))</f>
        <v/>
      </c>
      <c r="V199" s="14" t="str" cm="1">
        <f t="array" ref="V199">IF($F199="","",_xlfn.SWITCH($L199,"Equal allocation",ROUND($M199/12,2),"Weighted Allocation",$M199*_xll.BC.TURNOVER(Connection,$F199,,,V$2,V$3,IF(ApplyDimOnActuals="Yes",_xlfn.HSTACK(DimArray,DimValuesArray),""))*$A199/IF($H199=0,12,$H199),"Manual Allocation",AH199))</f>
        <v/>
      </c>
      <c r="W199" s="14" t="str" cm="1">
        <f t="array" ref="W199">IF($F199="","",_xlfn.SWITCH($L199,"Equal allocation",ROUND($M199/12,2),"Weighted Allocation",$M199*_xll.BC.TURNOVER(Connection,$F199,,,W$2,W$3,IF(ApplyDimOnActuals="Yes",_xlfn.HSTACK(DimArray,DimValuesArray),""))*$A199/IF($H199=0,12,$H199),"Manual Allocation",AI199))</f>
        <v/>
      </c>
      <c r="X199" s="14" t="str" cm="1">
        <f t="array" ref="X199">IF($F199="","",_xlfn.SWITCH($L199,"Equal allocation",ROUND($M199/12,2),"Weighted Allocation",$M199*_xll.BC.TURNOVER(Connection,$F199,,,X$2,X$3,IF(ApplyDimOnActuals="Yes",_xlfn.HSTACK(DimArray,DimValuesArray),""))*$A199/IF($H199=0,12,$H199),"Manual Allocation",AJ199))</f>
        <v/>
      </c>
      <c r="Y199" s="14" t="str" cm="1">
        <f t="array" ref="Y199">IF($F199="","",_xlfn.SWITCH($L199,"Equal allocation",ROUND($M199/12,2),"Weighted Allocation",$M199*_xll.BC.TURNOVER(Connection,$F199,,,Y$2,Y$3,IF(ApplyDimOnActuals="Yes",_xlfn.HSTACK(DimArray,DimValuesArray),""))*$A199/IF($H199=0,12,$H199),"Manual Allocation",AK199))</f>
        <v/>
      </c>
      <c r="Z199" s="14" t="str" cm="1">
        <f t="array" ref="Z199">IF($F199="","",_xlfn.SWITCH($L199,"Equal allocation",ROUND($M199/12,2),"Weighted Allocation",$M199*_xll.BC.TURNOVER(Connection,$F199,,,Z$2,Z$3,IF(ApplyDimOnActuals="Yes",_xlfn.HSTACK(DimArray,DimValuesArray),""))*$A199/IF($H199=0,12,$H199),"Manual Allocation",AL199))</f>
        <v/>
      </c>
    </row>
    <row r="200" spans="10:26" x14ac:dyDescent="0.45">
      <c r="L200" s="15" t="str">
        <f t="shared" si="13"/>
        <v/>
      </c>
      <c r="M200" s="14" t="str">
        <f t="shared" si="11"/>
        <v/>
      </c>
      <c r="N200" s="14" t="str">
        <f t="shared" si="12"/>
        <v/>
      </c>
      <c r="O200" s="14" t="str" cm="1">
        <f t="array" ref="O200">IF($F200="","",_xlfn.SWITCH($L200,"Equal allocation",ROUND($M200/12,2),"Weighted Allocation",$M200*_xll.BC.TURNOVER(Connection,$F200,,,O$2,O$3,IF(ApplyDimOnActuals="Yes",_xlfn.HSTACK(DimArray,DimValuesArray),""))*$A200/IF($H200=0,12,$H200),"Manual Allocation",AA200))</f>
        <v/>
      </c>
      <c r="P200" s="14" t="str" cm="1">
        <f t="array" ref="P200">IF($F200="","",_xlfn.SWITCH($L200,"Equal allocation",ROUND($M200/12,2),"Weighted Allocation",$M200*_xll.BC.TURNOVER(Connection,$F200,,,P$2,P$3,IF(ApplyDimOnActuals="Yes",_xlfn.HSTACK(DimArray,DimValuesArray),""))*$A200/IF($H200=0,12,$H200),"Manual Allocation",AB200))</f>
        <v/>
      </c>
      <c r="Q200" s="14" t="str" cm="1">
        <f t="array" ref="Q200">IF($F200="","",_xlfn.SWITCH($L200,"Equal allocation",ROUND($M200/12,2),"Weighted Allocation",$M200*_xll.BC.TURNOVER(Connection,$F200,,,Q$2,Q$3,IF(ApplyDimOnActuals="Yes",_xlfn.HSTACK(DimArray,DimValuesArray),""))*$A200/IF($H200=0,12,$H200),"Manual Allocation",AC200))</f>
        <v/>
      </c>
      <c r="R200" s="14" t="str" cm="1">
        <f t="array" ref="R200">IF($F200="","",_xlfn.SWITCH($L200,"Equal allocation",ROUND($M200/12,2),"Weighted Allocation",$M200*_xll.BC.TURNOVER(Connection,$F200,,,R$2,R$3,IF(ApplyDimOnActuals="Yes",_xlfn.HSTACK(DimArray,DimValuesArray),""))*$A200/IF($H200=0,12,$H200),"Manual Allocation",AD200))</f>
        <v/>
      </c>
      <c r="S200" s="14" t="str" cm="1">
        <f t="array" ref="S200">IF($F200="","",_xlfn.SWITCH($L200,"Equal allocation",ROUND($M200/12,2),"Weighted Allocation",$M200*_xll.BC.TURNOVER(Connection,$F200,,,S$2,S$3,IF(ApplyDimOnActuals="Yes",_xlfn.HSTACK(DimArray,DimValuesArray),""))*$A200/IF($H200=0,12,$H200),"Manual Allocation",AE200))</f>
        <v/>
      </c>
      <c r="T200" s="14" t="str" cm="1">
        <f t="array" ref="T200">IF($F200="","",_xlfn.SWITCH($L200,"Equal allocation",ROUND($M200/12,2),"Weighted Allocation",$M200*_xll.BC.TURNOVER(Connection,$F200,,,T$2,T$3,IF(ApplyDimOnActuals="Yes",_xlfn.HSTACK(DimArray,DimValuesArray),""))*$A200/IF($H200=0,12,$H200),"Manual Allocation",AF200))</f>
        <v/>
      </c>
      <c r="U200" s="14" t="str" cm="1">
        <f t="array" ref="U200">IF($F200="","",_xlfn.SWITCH($L200,"Equal allocation",ROUND($M200/12,2),"Weighted Allocation",$M200*_xll.BC.TURNOVER(Connection,$F200,,,U$2,U$3,IF(ApplyDimOnActuals="Yes",_xlfn.HSTACK(DimArray,DimValuesArray),""))*$A200/IF($H200=0,12,$H200),"Manual Allocation",AG200))</f>
        <v/>
      </c>
      <c r="V200" s="14" t="str" cm="1">
        <f t="array" ref="V200">IF($F200="","",_xlfn.SWITCH($L200,"Equal allocation",ROUND($M200/12,2),"Weighted Allocation",$M200*_xll.BC.TURNOVER(Connection,$F200,,,V$2,V$3,IF(ApplyDimOnActuals="Yes",_xlfn.HSTACK(DimArray,DimValuesArray),""))*$A200/IF($H200=0,12,$H200),"Manual Allocation",AH200))</f>
        <v/>
      </c>
      <c r="W200" s="14" t="str" cm="1">
        <f t="array" ref="W200">IF($F200="","",_xlfn.SWITCH($L200,"Equal allocation",ROUND($M200/12,2),"Weighted Allocation",$M200*_xll.BC.TURNOVER(Connection,$F200,,,W$2,W$3,IF(ApplyDimOnActuals="Yes",_xlfn.HSTACK(DimArray,DimValuesArray),""))*$A200/IF($H200=0,12,$H200),"Manual Allocation",AI200))</f>
        <v/>
      </c>
      <c r="X200" s="14" t="str" cm="1">
        <f t="array" ref="X200">IF($F200="","",_xlfn.SWITCH($L200,"Equal allocation",ROUND($M200/12,2),"Weighted Allocation",$M200*_xll.BC.TURNOVER(Connection,$F200,,,X$2,X$3,IF(ApplyDimOnActuals="Yes",_xlfn.HSTACK(DimArray,DimValuesArray),""))*$A200/IF($H200=0,12,$H200),"Manual Allocation",AJ200))</f>
        <v/>
      </c>
      <c r="Y200" s="14" t="str" cm="1">
        <f t="array" ref="Y200">IF($F200="","",_xlfn.SWITCH($L200,"Equal allocation",ROUND($M200/12,2),"Weighted Allocation",$M200*_xll.BC.TURNOVER(Connection,$F200,,,Y$2,Y$3,IF(ApplyDimOnActuals="Yes",_xlfn.HSTACK(DimArray,DimValuesArray),""))*$A200/IF($H200=0,12,$H200),"Manual Allocation",AK200))</f>
        <v/>
      </c>
      <c r="Z200" s="14" t="str" cm="1">
        <f t="array" ref="Z200">IF($F200="","",_xlfn.SWITCH($L200,"Equal allocation",ROUND($M200/12,2),"Weighted Allocation",$M200*_xll.BC.TURNOVER(Connection,$F200,,,Z$2,Z$3,IF(ApplyDimOnActuals="Yes",_xlfn.HSTACK(DimArray,DimValuesArray),""))*$A200/IF($H200=0,12,$H200),"Manual Allocation",AL200))</f>
        <v/>
      </c>
    </row>
    <row r="201" spans="10:26" x14ac:dyDescent="0.45">
      <c r="L201" s="15" t="str">
        <f t="shared" si="13"/>
        <v/>
      </c>
      <c r="M201" s="14" t="str">
        <f t="shared" si="11"/>
        <v/>
      </c>
      <c r="N201" s="14" t="str">
        <f t="shared" si="12"/>
        <v/>
      </c>
      <c r="O201" s="14" t="str" cm="1">
        <f t="array" ref="O201">IF($F201="","",_xlfn.SWITCH($L201,"Equal allocation",ROUND($M201/12,2),"Weighted Allocation",$M201*_xll.BC.TURNOVER(Connection,$F201,,,O$2,O$3,IF(ApplyDimOnActuals="Yes",_xlfn.HSTACK(DimArray,DimValuesArray),""))*$A201/IF($H201=0,12,$H201),"Manual Allocation",AA201))</f>
        <v/>
      </c>
      <c r="P201" s="14" t="str" cm="1">
        <f t="array" ref="P201">IF($F201="","",_xlfn.SWITCH($L201,"Equal allocation",ROUND($M201/12,2),"Weighted Allocation",$M201*_xll.BC.TURNOVER(Connection,$F201,,,P$2,P$3,IF(ApplyDimOnActuals="Yes",_xlfn.HSTACK(DimArray,DimValuesArray),""))*$A201/IF($H201=0,12,$H201),"Manual Allocation",AB201))</f>
        <v/>
      </c>
      <c r="Q201" s="14" t="str" cm="1">
        <f t="array" ref="Q201">IF($F201="","",_xlfn.SWITCH($L201,"Equal allocation",ROUND($M201/12,2),"Weighted Allocation",$M201*_xll.BC.TURNOVER(Connection,$F201,,,Q$2,Q$3,IF(ApplyDimOnActuals="Yes",_xlfn.HSTACK(DimArray,DimValuesArray),""))*$A201/IF($H201=0,12,$H201),"Manual Allocation",AC201))</f>
        <v/>
      </c>
      <c r="R201" s="14" t="str" cm="1">
        <f t="array" ref="R201">IF($F201="","",_xlfn.SWITCH($L201,"Equal allocation",ROUND($M201/12,2),"Weighted Allocation",$M201*_xll.BC.TURNOVER(Connection,$F201,,,R$2,R$3,IF(ApplyDimOnActuals="Yes",_xlfn.HSTACK(DimArray,DimValuesArray),""))*$A201/IF($H201=0,12,$H201),"Manual Allocation",AD201))</f>
        <v/>
      </c>
      <c r="S201" s="14" t="str" cm="1">
        <f t="array" ref="S201">IF($F201="","",_xlfn.SWITCH($L201,"Equal allocation",ROUND($M201/12,2),"Weighted Allocation",$M201*_xll.BC.TURNOVER(Connection,$F201,,,S$2,S$3,IF(ApplyDimOnActuals="Yes",_xlfn.HSTACK(DimArray,DimValuesArray),""))*$A201/IF($H201=0,12,$H201),"Manual Allocation",AE201))</f>
        <v/>
      </c>
      <c r="T201" s="14" t="str" cm="1">
        <f t="array" ref="T201">IF($F201="","",_xlfn.SWITCH($L201,"Equal allocation",ROUND($M201/12,2),"Weighted Allocation",$M201*_xll.BC.TURNOVER(Connection,$F201,,,T$2,T$3,IF(ApplyDimOnActuals="Yes",_xlfn.HSTACK(DimArray,DimValuesArray),""))*$A201/IF($H201=0,12,$H201),"Manual Allocation",AF201))</f>
        <v/>
      </c>
      <c r="U201" s="14" t="str" cm="1">
        <f t="array" ref="U201">IF($F201="","",_xlfn.SWITCH($L201,"Equal allocation",ROUND($M201/12,2),"Weighted Allocation",$M201*_xll.BC.TURNOVER(Connection,$F201,,,U$2,U$3,IF(ApplyDimOnActuals="Yes",_xlfn.HSTACK(DimArray,DimValuesArray),""))*$A201/IF($H201=0,12,$H201),"Manual Allocation",AG201))</f>
        <v/>
      </c>
      <c r="V201" s="14" t="str" cm="1">
        <f t="array" ref="V201">IF($F201="","",_xlfn.SWITCH($L201,"Equal allocation",ROUND($M201/12,2),"Weighted Allocation",$M201*_xll.BC.TURNOVER(Connection,$F201,,,V$2,V$3,IF(ApplyDimOnActuals="Yes",_xlfn.HSTACK(DimArray,DimValuesArray),""))*$A201/IF($H201=0,12,$H201),"Manual Allocation",AH201))</f>
        <v/>
      </c>
      <c r="W201" s="14" t="str" cm="1">
        <f t="array" ref="W201">IF($F201="","",_xlfn.SWITCH($L201,"Equal allocation",ROUND($M201/12,2),"Weighted Allocation",$M201*_xll.BC.TURNOVER(Connection,$F201,,,W$2,W$3,IF(ApplyDimOnActuals="Yes",_xlfn.HSTACK(DimArray,DimValuesArray),""))*$A201/IF($H201=0,12,$H201),"Manual Allocation",AI201))</f>
        <v/>
      </c>
      <c r="X201" s="14" t="str" cm="1">
        <f t="array" ref="X201">IF($F201="","",_xlfn.SWITCH($L201,"Equal allocation",ROUND($M201/12,2),"Weighted Allocation",$M201*_xll.BC.TURNOVER(Connection,$F201,,,X$2,X$3,IF(ApplyDimOnActuals="Yes",_xlfn.HSTACK(DimArray,DimValuesArray),""))*$A201/IF($H201=0,12,$H201),"Manual Allocation",AJ201))</f>
        <v/>
      </c>
      <c r="Y201" s="14" t="str" cm="1">
        <f t="array" ref="Y201">IF($F201="","",_xlfn.SWITCH($L201,"Equal allocation",ROUND($M201/12,2),"Weighted Allocation",$M201*_xll.BC.TURNOVER(Connection,$F201,,,Y$2,Y$3,IF(ApplyDimOnActuals="Yes",_xlfn.HSTACK(DimArray,DimValuesArray),""))*$A201/IF($H201=0,12,$H201),"Manual Allocation",AK201))</f>
        <v/>
      </c>
      <c r="Z201" s="14" t="str" cm="1">
        <f t="array" ref="Z201">IF($F201="","",_xlfn.SWITCH($L201,"Equal allocation",ROUND($M201/12,2),"Weighted Allocation",$M201*_xll.BC.TURNOVER(Connection,$F201,,,Z$2,Z$3,IF(ApplyDimOnActuals="Yes",_xlfn.HSTACK(DimArray,DimValuesArray),""))*$A201/IF($H201=0,12,$H201),"Manual Allocation",AL201))</f>
        <v/>
      </c>
    </row>
    <row r="202" spans="10:26" x14ac:dyDescent="0.45">
      <c r="L202" s="15" t="str">
        <f t="shared" si="13"/>
        <v/>
      </c>
      <c r="M202" s="14" t="str">
        <f t="shared" si="11"/>
        <v/>
      </c>
      <c r="N202" s="14" t="str">
        <f t="shared" si="12"/>
        <v/>
      </c>
      <c r="O202" s="14" t="str" cm="1">
        <f t="array" ref="O202">IF($F202="","",_xlfn.SWITCH($L202,"Equal allocation",ROUND($M202/12,2),"Weighted Allocation",$M202*_xll.BC.TURNOVER(Connection,$F202,,,O$2,O$3,IF(ApplyDimOnActuals="Yes",_xlfn.HSTACK(DimArray,DimValuesArray),""))*$A202/IF($H202=0,12,$H202),"Manual Allocation",AA202))</f>
        <v/>
      </c>
      <c r="P202" s="14" t="str" cm="1">
        <f t="array" ref="P202">IF($F202="","",_xlfn.SWITCH($L202,"Equal allocation",ROUND($M202/12,2),"Weighted Allocation",$M202*_xll.BC.TURNOVER(Connection,$F202,,,P$2,P$3,IF(ApplyDimOnActuals="Yes",_xlfn.HSTACK(DimArray,DimValuesArray),""))*$A202/IF($H202=0,12,$H202),"Manual Allocation",AB202))</f>
        <v/>
      </c>
      <c r="Q202" s="14" t="str" cm="1">
        <f t="array" ref="Q202">IF($F202="","",_xlfn.SWITCH($L202,"Equal allocation",ROUND($M202/12,2),"Weighted Allocation",$M202*_xll.BC.TURNOVER(Connection,$F202,,,Q$2,Q$3,IF(ApplyDimOnActuals="Yes",_xlfn.HSTACK(DimArray,DimValuesArray),""))*$A202/IF($H202=0,12,$H202),"Manual Allocation",AC202))</f>
        <v/>
      </c>
      <c r="R202" s="14" t="str" cm="1">
        <f t="array" ref="R202">IF($F202="","",_xlfn.SWITCH($L202,"Equal allocation",ROUND($M202/12,2),"Weighted Allocation",$M202*_xll.BC.TURNOVER(Connection,$F202,,,R$2,R$3,IF(ApplyDimOnActuals="Yes",_xlfn.HSTACK(DimArray,DimValuesArray),""))*$A202/IF($H202=0,12,$H202),"Manual Allocation",AD202))</f>
        <v/>
      </c>
      <c r="S202" s="14" t="str" cm="1">
        <f t="array" ref="S202">IF($F202="","",_xlfn.SWITCH($L202,"Equal allocation",ROUND($M202/12,2),"Weighted Allocation",$M202*_xll.BC.TURNOVER(Connection,$F202,,,S$2,S$3,IF(ApplyDimOnActuals="Yes",_xlfn.HSTACK(DimArray,DimValuesArray),""))*$A202/IF($H202=0,12,$H202),"Manual Allocation",AE202))</f>
        <v/>
      </c>
      <c r="T202" s="14" t="str" cm="1">
        <f t="array" ref="T202">IF($F202="","",_xlfn.SWITCH($L202,"Equal allocation",ROUND($M202/12,2),"Weighted Allocation",$M202*_xll.BC.TURNOVER(Connection,$F202,,,T$2,T$3,IF(ApplyDimOnActuals="Yes",_xlfn.HSTACK(DimArray,DimValuesArray),""))*$A202/IF($H202=0,12,$H202),"Manual Allocation",AF202))</f>
        <v/>
      </c>
      <c r="U202" s="14" t="str" cm="1">
        <f t="array" ref="U202">IF($F202="","",_xlfn.SWITCH($L202,"Equal allocation",ROUND($M202/12,2),"Weighted Allocation",$M202*_xll.BC.TURNOVER(Connection,$F202,,,U$2,U$3,IF(ApplyDimOnActuals="Yes",_xlfn.HSTACK(DimArray,DimValuesArray),""))*$A202/IF($H202=0,12,$H202),"Manual Allocation",AG202))</f>
        <v/>
      </c>
      <c r="V202" s="14" t="str" cm="1">
        <f t="array" ref="V202">IF($F202="","",_xlfn.SWITCH($L202,"Equal allocation",ROUND($M202/12,2),"Weighted Allocation",$M202*_xll.BC.TURNOVER(Connection,$F202,,,V$2,V$3,IF(ApplyDimOnActuals="Yes",_xlfn.HSTACK(DimArray,DimValuesArray),""))*$A202/IF($H202=0,12,$H202),"Manual Allocation",AH202))</f>
        <v/>
      </c>
      <c r="W202" s="14" t="str" cm="1">
        <f t="array" ref="W202">IF($F202="","",_xlfn.SWITCH($L202,"Equal allocation",ROUND($M202/12,2),"Weighted Allocation",$M202*_xll.BC.TURNOVER(Connection,$F202,,,W$2,W$3,IF(ApplyDimOnActuals="Yes",_xlfn.HSTACK(DimArray,DimValuesArray),""))*$A202/IF($H202=0,12,$H202),"Manual Allocation",AI202))</f>
        <v/>
      </c>
      <c r="X202" s="14" t="str" cm="1">
        <f t="array" ref="X202">IF($F202="","",_xlfn.SWITCH($L202,"Equal allocation",ROUND($M202/12,2),"Weighted Allocation",$M202*_xll.BC.TURNOVER(Connection,$F202,,,X$2,X$3,IF(ApplyDimOnActuals="Yes",_xlfn.HSTACK(DimArray,DimValuesArray),""))*$A202/IF($H202=0,12,$H202),"Manual Allocation",AJ202))</f>
        <v/>
      </c>
      <c r="Y202" s="14" t="str" cm="1">
        <f t="array" ref="Y202">IF($F202="","",_xlfn.SWITCH($L202,"Equal allocation",ROUND($M202/12,2),"Weighted Allocation",$M202*_xll.BC.TURNOVER(Connection,$F202,,,Y$2,Y$3,IF(ApplyDimOnActuals="Yes",_xlfn.HSTACK(DimArray,DimValuesArray),""))*$A202/IF($H202=0,12,$H202),"Manual Allocation",AK202))</f>
        <v/>
      </c>
      <c r="Z202" s="14" t="str" cm="1">
        <f t="array" ref="Z202">IF($F202="","",_xlfn.SWITCH($L202,"Equal allocation",ROUND($M202/12,2),"Weighted Allocation",$M202*_xll.BC.TURNOVER(Connection,$F202,,,Z$2,Z$3,IF(ApplyDimOnActuals="Yes",_xlfn.HSTACK(DimArray,DimValuesArray),""))*$A202/IF($H202=0,12,$H202),"Manual Allocation",AL202))</f>
        <v/>
      </c>
    </row>
    <row r="203" spans="10:26" x14ac:dyDescent="0.45">
      <c r="L203" s="15" t="str">
        <f t="shared" si="13"/>
        <v/>
      </c>
      <c r="M203" s="14" t="str">
        <f t="shared" si="11"/>
        <v/>
      </c>
      <c r="N203" s="14" t="str">
        <f t="shared" si="12"/>
        <v/>
      </c>
      <c r="O203" s="14" t="str" cm="1">
        <f t="array" ref="O203">IF($F203="","",_xlfn.SWITCH($L203,"Equal allocation",ROUND($M203/12,2),"Weighted Allocation",$M203*_xll.BC.TURNOVER(Connection,$F203,,,O$2,O$3,IF(ApplyDimOnActuals="Yes",_xlfn.HSTACK(DimArray,DimValuesArray),""))*$A203/IF($H203=0,12,$H203),"Manual Allocation",AA203))</f>
        <v/>
      </c>
      <c r="P203" s="14" t="str" cm="1">
        <f t="array" ref="P203">IF($F203="","",_xlfn.SWITCH($L203,"Equal allocation",ROUND($M203/12,2),"Weighted Allocation",$M203*_xll.BC.TURNOVER(Connection,$F203,,,P$2,P$3,IF(ApplyDimOnActuals="Yes",_xlfn.HSTACK(DimArray,DimValuesArray),""))*$A203/IF($H203=0,12,$H203),"Manual Allocation",AB203))</f>
        <v/>
      </c>
      <c r="Q203" s="14" t="str" cm="1">
        <f t="array" ref="Q203">IF($F203="","",_xlfn.SWITCH($L203,"Equal allocation",ROUND($M203/12,2),"Weighted Allocation",$M203*_xll.BC.TURNOVER(Connection,$F203,,,Q$2,Q$3,IF(ApplyDimOnActuals="Yes",_xlfn.HSTACK(DimArray,DimValuesArray),""))*$A203/IF($H203=0,12,$H203),"Manual Allocation",AC203))</f>
        <v/>
      </c>
      <c r="R203" s="14" t="str" cm="1">
        <f t="array" ref="R203">IF($F203="","",_xlfn.SWITCH($L203,"Equal allocation",ROUND($M203/12,2),"Weighted Allocation",$M203*_xll.BC.TURNOVER(Connection,$F203,,,R$2,R$3,IF(ApplyDimOnActuals="Yes",_xlfn.HSTACK(DimArray,DimValuesArray),""))*$A203/IF($H203=0,12,$H203),"Manual Allocation",AD203))</f>
        <v/>
      </c>
      <c r="S203" s="14" t="str" cm="1">
        <f t="array" ref="S203">IF($F203="","",_xlfn.SWITCH($L203,"Equal allocation",ROUND($M203/12,2),"Weighted Allocation",$M203*_xll.BC.TURNOVER(Connection,$F203,,,S$2,S$3,IF(ApplyDimOnActuals="Yes",_xlfn.HSTACK(DimArray,DimValuesArray),""))*$A203/IF($H203=0,12,$H203),"Manual Allocation",AE203))</f>
        <v/>
      </c>
      <c r="T203" s="14" t="str" cm="1">
        <f t="array" ref="T203">IF($F203="","",_xlfn.SWITCH($L203,"Equal allocation",ROUND($M203/12,2),"Weighted Allocation",$M203*_xll.BC.TURNOVER(Connection,$F203,,,T$2,T$3,IF(ApplyDimOnActuals="Yes",_xlfn.HSTACK(DimArray,DimValuesArray),""))*$A203/IF($H203=0,12,$H203),"Manual Allocation",AF203))</f>
        <v/>
      </c>
      <c r="U203" s="14" t="str" cm="1">
        <f t="array" ref="U203">IF($F203="","",_xlfn.SWITCH($L203,"Equal allocation",ROUND($M203/12,2),"Weighted Allocation",$M203*_xll.BC.TURNOVER(Connection,$F203,,,U$2,U$3,IF(ApplyDimOnActuals="Yes",_xlfn.HSTACK(DimArray,DimValuesArray),""))*$A203/IF($H203=0,12,$H203),"Manual Allocation",AG203))</f>
        <v/>
      </c>
      <c r="V203" s="14" t="str" cm="1">
        <f t="array" ref="V203">IF($F203="","",_xlfn.SWITCH($L203,"Equal allocation",ROUND($M203/12,2),"Weighted Allocation",$M203*_xll.BC.TURNOVER(Connection,$F203,,,V$2,V$3,IF(ApplyDimOnActuals="Yes",_xlfn.HSTACK(DimArray,DimValuesArray),""))*$A203/IF($H203=0,12,$H203),"Manual Allocation",AH203))</f>
        <v/>
      </c>
      <c r="W203" s="14" t="str" cm="1">
        <f t="array" ref="W203">IF($F203="","",_xlfn.SWITCH($L203,"Equal allocation",ROUND($M203/12,2),"Weighted Allocation",$M203*_xll.BC.TURNOVER(Connection,$F203,,,W$2,W$3,IF(ApplyDimOnActuals="Yes",_xlfn.HSTACK(DimArray,DimValuesArray),""))*$A203/IF($H203=0,12,$H203),"Manual Allocation",AI203))</f>
        <v/>
      </c>
      <c r="X203" s="14" t="str" cm="1">
        <f t="array" ref="X203">IF($F203="","",_xlfn.SWITCH($L203,"Equal allocation",ROUND($M203/12,2),"Weighted Allocation",$M203*_xll.BC.TURNOVER(Connection,$F203,,,X$2,X$3,IF(ApplyDimOnActuals="Yes",_xlfn.HSTACK(DimArray,DimValuesArray),""))*$A203/IF($H203=0,12,$H203),"Manual Allocation",AJ203))</f>
        <v/>
      </c>
      <c r="Y203" s="14" t="str" cm="1">
        <f t="array" ref="Y203">IF($F203="","",_xlfn.SWITCH($L203,"Equal allocation",ROUND($M203/12,2),"Weighted Allocation",$M203*_xll.BC.TURNOVER(Connection,$F203,,,Y$2,Y$3,IF(ApplyDimOnActuals="Yes",_xlfn.HSTACK(DimArray,DimValuesArray),""))*$A203/IF($H203=0,12,$H203),"Manual Allocation",AK203))</f>
        <v/>
      </c>
      <c r="Z203" s="14" t="str" cm="1">
        <f t="array" ref="Z203">IF($F203="","",_xlfn.SWITCH($L203,"Equal allocation",ROUND($M203/12,2),"Weighted Allocation",$M203*_xll.BC.TURNOVER(Connection,$F203,,,Z$2,Z$3,IF(ApplyDimOnActuals="Yes",_xlfn.HSTACK(DimArray,DimValuesArray),""))*$A203/IF($H203=0,12,$H203),"Manual Allocation",AL203))</f>
        <v/>
      </c>
    </row>
    <row r="204" spans="10:26" x14ac:dyDescent="0.45">
      <c r="L204" s="15" t="str">
        <f t="shared" si="13"/>
        <v/>
      </c>
      <c r="M204" s="14" t="str">
        <f t="shared" si="11"/>
        <v/>
      </c>
      <c r="N204" s="14" t="str">
        <f t="shared" si="12"/>
        <v/>
      </c>
      <c r="O204" s="14" t="str" cm="1">
        <f t="array" ref="O204">IF($F204="","",_xlfn.SWITCH($L204,"Equal allocation",ROUND($M204/12,2),"Weighted Allocation",$M204*_xll.BC.TURNOVER(Connection,$F204,,,O$2,O$3,IF(ApplyDimOnActuals="Yes",_xlfn.HSTACK(DimArray,DimValuesArray),""))*$A204/IF($H204=0,12,$H204),"Manual Allocation",AA204))</f>
        <v/>
      </c>
      <c r="P204" s="14" t="str" cm="1">
        <f t="array" ref="P204">IF($F204="","",_xlfn.SWITCH($L204,"Equal allocation",ROUND($M204/12,2),"Weighted Allocation",$M204*_xll.BC.TURNOVER(Connection,$F204,,,P$2,P$3,IF(ApplyDimOnActuals="Yes",_xlfn.HSTACK(DimArray,DimValuesArray),""))*$A204/IF($H204=0,12,$H204),"Manual Allocation",AB204))</f>
        <v/>
      </c>
      <c r="Q204" s="14" t="str" cm="1">
        <f t="array" ref="Q204">IF($F204="","",_xlfn.SWITCH($L204,"Equal allocation",ROUND($M204/12,2),"Weighted Allocation",$M204*_xll.BC.TURNOVER(Connection,$F204,,,Q$2,Q$3,IF(ApplyDimOnActuals="Yes",_xlfn.HSTACK(DimArray,DimValuesArray),""))*$A204/IF($H204=0,12,$H204),"Manual Allocation",AC204))</f>
        <v/>
      </c>
      <c r="R204" s="14" t="str" cm="1">
        <f t="array" ref="R204">IF($F204="","",_xlfn.SWITCH($L204,"Equal allocation",ROUND($M204/12,2),"Weighted Allocation",$M204*_xll.BC.TURNOVER(Connection,$F204,,,R$2,R$3,IF(ApplyDimOnActuals="Yes",_xlfn.HSTACK(DimArray,DimValuesArray),""))*$A204/IF($H204=0,12,$H204),"Manual Allocation",AD204))</f>
        <v/>
      </c>
      <c r="S204" s="14" t="str" cm="1">
        <f t="array" ref="S204">IF($F204="","",_xlfn.SWITCH($L204,"Equal allocation",ROUND($M204/12,2),"Weighted Allocation",$M204*_xll.BC.TURNOVER(Connection,$F204,,,S$2,S$3,IF(ApplyDimOnActuals="Yes",_xlfn.HSTACK(DimArray,DimValuesArray),""))*$A204/IF($H204=0,12,$H204),"Manual Allocation",AE204))</f>
        <v/>
      </c>
      <c r="T204" s="14" t="str" cm="1">
        <f t="array" ref="T204">IF($F204="","",_xlfn.SWITCH($L204,"Equal allocation",ROUND($M204/12,2),"Weighted Allocation",$M204*_xll.BC.TURNOVER(Connection,$F204,,,T$2,T$3,IF(ApplyDimOnActuals="Yes",_xlfn.HSTACK(DimArray,DimValuesArray),""))*$A204/IF($H204=0,12,$H204),"Manual Allocation",AF204))</f>
        <v/>
      </c>
      <c r="U204" s="14" t="str" cm="1">
        <f t="array" ref="U204">IF($F204="","",_xlfn.SWITCH($L204,"Equal allocation",ROUND($M204/12,2),"Weighted Allocation",$M204*_xll.BC.TURNOVER(Connection,$F204,,,U$2,U$3,IF(ApplyDimOnActuals="Yes",_xlfn.HSTACK(DimArray,DimValuesArray),""))*$A204/IF($H204=0,12,$H204),"Manual Allocation",AG204))</f>
        <v/>
      </c>
      <c r="V204" s="14" t="str" cm="1">
        <f t="array" ref="V204">IF($F204="","",_xlfn.SWITCH($L204,"Equal allocation",ROUND($M204/12,2),"Weighted Allocation",$M204*_xll.BC.TURNOVER(Connection,$F204,,,V$2,V$3,IF(ApplyDimOnActuals="Yes",_xlfn.HSTACK(DimArray,DimValuesArray),""))*$A204/IF($H204=0,12,$H204),"Manual Allocation",AH204))</f>
        <v/>
      </c>
      <c r="W204" s="14" t="str" cm="1">
        <f t="array" ref="W204">IF($F204="","",_xlfn.SWITCH($L204,"Equal allocation",ROUND($M204/12,2),"Weighted Allocation",$M204*_xll.BC.TURNOVER(Connection,$F204,,,W$2,W$3,IF(ApplyDimOnActuals="Yes",_xlfn.HSTACK(DimArray,DimValuesArray),""))*$A204/IF($H204=0,12,$H204),"Manual Allocation",AI204))</f>
        <v/>
      </c>
      <c r="X204" s="14" t="str" cm="1">
        <f t="array" ref="X204">IF($F204="","",_xlfn.SWITCH($L204,"Equal allocation",ROUND($M204/12,2),"Weighted Allocation",$M204*_xll.BC.TURNOVER(Connection,$F204,,,X$2,X$3,IF(ApplyDimOnActuals="Yes",_xlfn.HSTACK(DimArray,DimValuesArray),""))*$A204/IF($H204=0,12,$H204),"Manual Allocation",AJ204))</f>
        <v/>
      </c>
      <c r="Y204" s="14" t="str" cm="1">
        <f t="array" ref="Y204">IF($F204="","",_xlfn.SWITCH($L204,"Equal allocation",ROUND($M204/12,2),"Weighted Allocation",$M204*_xll.BC.TURNOVER(Connection,$F204,,,Y$2,Y$3,IF(ApplyDimOnActuals="Yes",_xlfn.HSTACK(DimArray,DimValuesArray),""))*$A204/IF($H204=0,12,$H204),"Manual Allocation",AK204))</f>
        <v/>
      </c>
      <c r="Z204" s="14" t="str" cm="1">
        <f t="array" ref="Z204">IF($F204="","",_xlfn.SWITCH($L204,"Equal allocation",ROUND($M204/12,2),"Weighted Allocation",$M204*_xll.BC.TURNOVER(Connection,$F204,,,Z$2,Z$3,IF(ApplyDimOnActuals="Yes",_xlfn.HSTACK(DimArray,DimValuesArray),""))*$A204/IF($H204=0,12,$H204),"Manual Allocation",AL204))</f>
        <v/>
      </c>
    </row>
    <row r="205" spans="10:26" x14ac:dyDescent="0.45">
      <c r="L205" s="15" t="str">
        <f t="shared" si="13"/>
        <v/>
      </c>
      <c r="M205" s="14" t="str">
        <f t="shared" si="11"/>
        <v/>
      </c>
      <c r="N205" s="14" t="str">
        <f t="shared" si="12"/>
        <v/>
      </c>
      <c r="O205" s="14" t="str" cm="1">
        <f t="array" ref="O205">IF($F205="","",_xlfn.SWITCH($L205,"Equal allocation",ROUND($M205/12,2),"Weighted Allocation",$M205*_xll.BC.TURNOVER(Connection,$F205,,,O$2,O$3,IF(ApplyDimOnActuals="Yes",_xlfn.HSTACK(DimArray,DimValuesArray),""))*$A205/IF($H205=0,12,$H205),"Manual Allocation",AA205))</f>
        <v/>
      </c>
      <c r="P205" s="14" t="str" cm="1">
        <f t="array" ref="P205">IF($F205="","",_xlfn.SWITCH($L205,"Equal allocation",ROUND($M205/12,2),"Weighted Allocation",$M205*_xll.BC.TURNOVER(Connection,$F205,,,P$2,P$3,IF(ApplyDimOnActuals="Yes",_xlfn.HSTACK(DimArray,DimValuesArray),""))*$A205/IF($H205=0,12,$H205),"Manual Allocation",AB205))</f>
        <v/>
      </c>
      <c r="Q205" s="14" t="str" cm="1">
        <f t="array" ref="Q205">IF($F205="","",_xlfn.SWITCH($L205,"Equal allocation",ROUND($M205/12,2),"Weighted Allocation",$M205*_xll.BC.TURNOVER(Connection,$F205,,,Q$2,Q$3,IF(ApplyDimOnActuals="Yes",_xlfn.HSTACK(DimArray,DimValuesArray),""))*$A205/IF($H205=0,12,$H205),"Manual Allocation",AC205))</f>
        <v/>
      </c>
      <c r="R205" s="14" t="str" cm="1">
        <f t="array" ref="R205">IF($F205="","",_xlfn.SWITCH($L205,"Equal allocation",ROUND($M205/12,2),"Weighted Allocation",$M205*_xll.BC.TURNOVER(Connection,$F205,,,R$2,R$3,IF(ApplyDimOnActuals="Yes",_xlfn.HSTACK(DimArray,DimValuesArray),""))*$A205/IF($H205=0,12,$H205),"Manual Allocation",AD205))</f>
        <v/>
      </c>
      <c r="S205" s="14" t="str" cm="1">
        <f t="array" ref="S205">IF($F205="","",_xlfn.SWITCH($L205,"Equal allocation",ROUND($M205/12,2),"Weighted Allocation",$M205*_xll.BC.TURNOVER(Connection,$F205,,,S$2,S$3,IF(ApplyDimOnActuals="Yes",_xlfn.HSTACK(DimArray,DimValuesArray),""))*$A205/IF($H205=0,12,$H205),"Manual Allocation",AE205))</f>
        <v/>
      </c>
      <c r="T205" s="14" t="str" cm="1">
        <f t="array" ref="T205">IF($F205="","",_xlfn.SWITCH($L205,"Equal allocation",ROUND($M205/12,2),"Weighted Allocation",$M205*_xll.BC.TURNOVER(Connection,$F205,,,T$2,T$3,IF(ApplyDimOnActuals="Yes",_xlfn.HSTACK(DimArray,DimValuesArray),""))*$A205/IF($H205=0,12,$H205),"Manual Allocation",AF205))</f>
        <v/>
      </c>
      <c r="U205" s="14" t="str" cm="1">
        <f t="array" ref="U205">IF($F205="","",_xlfn.SWITCH($L205,"Equal allocation",ROUND($M205/12,2),"Weighted Allocation",$M205*_xll.BC.TURNOVER(Connection,$F205,,,U$2,U$3,IF(ApplyDimOnActuals="Yes",_xlfn.HSTACK(DimArray,DimValuesArray),""))*$A205/IF($H205=0,12,$H205),"Manual Allocation",AG205))</f>
        <v/>
      </c>
      <c r="V205" s="14" t="str" cm="1">
        <f t="array" ref="V205">IF($F205="","",_xlfn.SWITCH($L205,"Equal allocation",ROUND($M205/12,2),"Weighted Allocation",$M205*_xll.BC.TURNOVER(Connection,$F205,,,V$2,V$3,IF(ApplyDimOnActuals="Yes",_xlfn.HSTACK(DimArray,DimValuesArray),""))*$A205/IF($H205=0,12,$H205),"Manual Allocation",AH205))</f>
        <v/>
      </c>
      <c r="W205" s="14" t="str" cm="1">
        <f t="array" ref="W205">IF($F205="","",_xlfn.SWITCH($L205,"Equal allocation",ROUND($M205/12,2),"Weighted Allocation",$M205*_xll.BC.TURNOVER(Connection,$F205,,,W$2,W$3,IF(ApplyDimOnActuals="Yes",_xlfn.HSTACK(DimArray,DimValuesArray),""))*$A205/IF($H205=0,12,$H205),"Manual Allocation",AI205))</f>
        <v/>
      </c>
      <c r="X205" s="14" t="str" cm="1">
        <f t="array" ref="X205">IF($F205="","",_xlfn.SWITCH($L205,"Equal allocation",ROUND($M205/12,2),"Weighted Allocation",$M205*_xll.BC.TURNOVER(Connection,$F205,,,X$2,X$3,IF(ApplyDimOnActuals="Yes",_xlfn.HSTACK(DimArray,DimValuesArray),""))*$A205/IF($H205=0,12,$H205),"Manual Allocation",AJ205))</f>
        <v/>
      </c>
      <c r="Y205" s="14" t="str" cm="1">
        <f t="array" ref="Y205">IF($F205="","",_xlfn.SWITCH($L205,"Equal allocation",ROUND($M205/12,2),"Weighted Allocation",$M205*_xll.BC.TURNOVER(Connection,$F205,,,Y$2,Y$3,IF(ApplyDimOnActuals="Yes",_xlfn.HSTACK(DimArray,DimValuesArray),""))*$A205/IF($H205=0,12,$H205),"Manual Allocation",AK205))</f>
        <v/>
      </c>
      <c r="Z205" s="14" t="str" cm="1">
        <f t="array" ref="Z205">IF($F205="","",_xlfn.SWITCH($L205,"Equal allocation",ROUND($M205/12,2),"Weighted Allocation",$M205*_xll.BC.TURNOVER(Connection,$F205,,,Z$2,Z$3,IF(ApplyDimOnActuals="Yes",_xlfn.HSTACK(DimArray,DimValuesArray),""))*$A205/IF($H205=0,12,$H205),"Manual Allocation",AL205))</f>
        <v/>
      </c>
    </row>
    <row r="206" spans="10:26" x14ac:dyDescent="0.45">
      <c r="L206" s="15" t="str">
        <f t="shared" si="13"/>
        <v/>
      </c>
      <c r="M206" s="14" t="str">
        <f t="shared" si="11"/>
        <v/>
      </c>
      <c r="N206" s="14" t="str">
        <f t="shared" si="12"/>
        <v/>
      </c>
      <c r="O206" s="14" t="str" cm="1">
        <f t="array" ref="O206">IF($F206="","",_xlfn.SWITCH($L206,"Equal allocation",ROUND($M206/12,2),"Weighted Allocation",$M206*_xll.BC.TURNOVER(Connection,$F206,,,O$2,O$3,IF(ApplyDimOnActuals="Yes",_xlfn.HSTACK(DimArray,DimValuesArray),""))*$A206/IF($H206=0,12,$H206),"Manual Allocation",AA206))</f>
        <v/>
      </c>
      <c r="P206" s="14" t="str" cm="1">
        <f t="array" ref="P206">IF($F206="","",_xlfn.SWITCH($L206,"Equal allocation",ROUND($M206/12,2),"Weighted Allocation",$M206*_xll.BC.TURNOVER(Connection,$F206,,,P$2,P$3,IF(ApplyDimOnActuals="Yes",_xlfn.HSTACK(DimArray,DimValuesArray),""))*$A206/IF($H206=0,12,$H206),"Manual Allocation",AB206))</f>
        <v/>
      </c>
      <c r="Q206" s="14" t="str" cm="1">
        <f t="array" ref="Q206">IF($F206="","",_xlfn.SWITCH($L206,"Equal allocation",ROUND($M206/12,2),"Weighted Allocation",$M206*_xll.BC.TURNOVER(Connection,$F206,,,Q$2,Q$3,IF(ApplyDimOnActuals="Yes",_xlfn.HSTACK(DimArray,DimValuesArray),""))*$A206/IF($H206=0,12,$H206),"Manual Allocation",AC206))</f>
        <v/>
      </c>
      <c r="R206" s="14" t="str" cm="1">
        <f t="array" ref="R206">IF($F206="","",_xlfn.SWITCH($L206,"Equal allocation",ROUND($M206/12,2),"Weighted Allocation",$M206*_xll.BC.TURNOVER(Connection,$F206,,,R$2,R$3,IF(ApplyDimOnActuals="Yes",_xlfn.HSTACK(DimArray,DimValuesArray),""))*$A206/IF($H206=0,12,$H206),"Manual Allocation",AD206))</f>
        <v/>
      </c>
      <c r="S206" s="14" t="str" cm="1">
        <f t="array" ref="S206">IF($F206="","",_xlfn.SWITCH($L206,"Equal allocation",ROUND($M206/12,2),"Weighted Allocation",$M206*_xll.BC.TURNOVER(Connection,$F206,,,S$2,S$3,IF(ApplyDimOnActuals="Yes",_xlfn.HSTACK(DimArray,DimValuesArray),""))*$A206/IF($H206=0,12,$H206),"Manual Allocation",AE206))</f>
        <v/>
      </c>
      <c r="T206" s="14" t="str" cm="1">
        <f t="array" ref="T206">IF($F206="","",_xlfn.SWITCH($L206,"Equal allocation",ROUND($M206/12,2),"Weighted Allocation",$M206*_xll.BC.TURNOVER(Connection,$F206,,,T$2,T$3,IF(ApplyDimOnActuals="Yes",_xlfn.HSTACK(DimArray,DimValuesArray),""))*$A206/IF($H206=0,12,$H206),"Manual Allocation",AF206))</f>
        <v/>
      </c>
      <c r="U206" s="14" t="str" cm="1">
        <f t="array" ref="U206">IF($F206="","",_xlfn.SWITCH($L206,"Equal allocation",ROUND($M206/12,2),"Weighted Allocation",$M206*_xll.BC.TURNOVER(Connection,$F206,,,U$2,U$3,IF(ApplyDimOnActuals="Yes",_xlfn.HSTACK(DimArray,DimValuesArray),""))*$A206/IF($H206=0,12,$H206),"Manual Allocation",AG206))</f>
        <v/>
      </c>
      <c r="V206" s="14" t="str" cm="1">
        <f t="array" ref="V206">IF($F206="","",_xlfn.SWITCH($L206,"Equal allocation",ROUND($M206/12,2),"Weighted Allocation",$M206*_xll.BC.TURNOVER(Connection,$F206,,,V$2,V$3,IF(ApplyDimOnActuals="Yes",_xlfn.HSTACK(DimArray,DimValuesArray),""))*$A206/IF($H206=0,12,$H206),"Manual Allocation",AH206))</f>
        <v/>
      </c>
      <c r="W206" s="14" t="str" cm="1">
        <f t="array" ref="W206">IF($F206="","",_xlfn.SWITCH($L206,"Equal allocation",ROUND($M206/12,2),"Weighted Allocation",$M206*_xll.BC.TURNOVER(Connection,$F206,,,W$2,W$3,IF(ApplyDimOnActuals="Yes",_xlfn.HSTACK(DimArray,DimValuesArray),""))*$A206/IF($H206=0,12,$H206),"Manual Allocation",AI206))</f>
        <v/>
      </c>
      <c r="X206" s="14" t="str" cm="1">
        <f t="array" ref="X206">IF($F206="","",_xlfn.SWITCH($L206,"Equal allocation",ROUND($M206/12,2),"Weighted Allocation",$M206*_xll.BC.TURNOVER(Connection,$F206,,,X$2,X$3,IF(ApplyDimOnActuals="Yes",_xlfn.HSTACK(DimArray,DimValuesArray),""))*$A206/IF($H206=0,12,$H206),"Manual Allocation",AJ206))</f>
        <v/>
      </c>
      <c r="Y206" s="14" t="str" cm="1">
        <f t="array" ref="Y206">IF($F206="","",_xlfn.SWITCH($L206,"Equal allocation",ROUND($M206/12,2),"Weighted Allocation",$M206*_xll.BC.TURNOVER(Connection,$F206,,,Y$2,Y$3,IF(ApplyDimOnActuals="Yes",_xlfn.HSTACK(DimArray,DimValuesArray),""))*$A206/IF($H206=0,12,$H206),"Manual Allocation",AK206))</f>
        <v/>
      </c>
      <c r="Z206" s="14" t="str" cm="1">
        <f t="array" ref="Z206">IF($F206="","",_xlfn.SWITCH($L206,"Equal allocation",ROUND($M206/12,2),"Weighted Allocation",$M206*_xll.BC.TURNOVER(Connection,$F206,,,Z$2,Z$3,IF(ApplyDimOnActuals="Yes",_xlfn.HSTACK(DimArray,DimValuesArray),""))*$A206/IF($H206=0,12,$H206),"Manual Allocation",AL206))</f>
        <v/>
      </c>
    </row>
    <row r="207" spans="10:26" x14ac:dyDescent="0.45">
      <c r="L207" s="15" t="str">
        <f t="shared" si="13"/>
        <v/>
      </c>
      <c r="M207" s="14" t="str">
        <f t="shared" si="11"/>
        <v/>
      </c>
      <c r="N207" s="14" t="str">
        <f t="shared" si="12"/>
        <v/>
      </c>
      <c r="O207" s="14" t="str" cm="1">
        <f t="array" ref="O207">IF($F207="","",_xlfn.SWITCH($L207,"Equal allocation",ROUND($M207/12,2),"Weighted Allocation",$M207*_xll.BC.TURNOVER(Connection,$F207,,,O$2,O$3,IF(ApplyDimOnActuals="Yes",_xlfn.HSTACK(DimArray,DimValuesArray),""))*$A207/IF($H207=0,12,$H207),"Manual Allocation",AA207))</f>
        <v/>
      </c>
      <c r="P207" s="14" t="str" cm="1">
        <f t="array" ref="P207">IF($F207="","",_xlfn.SWITCH($L207,"Equal allocation",ROUND($M207/12,2),"Weighted Allocation",$M207*_xll.BC.TURNOVER(Connection,$F207,,,P$2,P$3,IF(ApplyDimOnActuals="Yes",_xlfn.HSTACK(DimArray,DimValuesArray),""))*$A207/IF($H207=0,12,$H207),"Manual Allocation",AB207))</f>
        <v/>
      </c>
      <c r="Q207" s="14" t="str" cm="1">
        <f t="array" ref="Q207">IF($F207="","",_xlfn.SWITCH($L207,"Equal allocation",ROUND($M207/12,2),"Weighted Allocation",$M207*_xll.BC.TURNOVER(Connection,$F207,,,Q$2,Q$3,IF(ApplyDimOnActuals="Yes",_xlfn.HSTACK(DimArray,DimValuesArray),""))*$A207/IF($H207=0,12,$H207),"Manual Allocation",AC207))</f>
        <v/>
      </c>
      <c r="R207" s="14" t="str" cm="1">
        <f t="array" ref="R207">IF($F207="","",_xlfn.SWITCH($L207,"Equal allocation",ROUND($M207/12,2),"Weighted Allocation",$M207*_xll.BC.TURNOVER(Connection,$F207,,,R$2,R$3,IF(ApplyDimOnActuals="Yes",_xlfn.HSTACK(DimArray,DimValuesArray),""))*$A207/IF($H207=0,12,$H207),"Manual Allocation",AD207))</f>
        <v/>
      </c>
      <c r="S207" s="14" t="str" cm="1">
        <f t="array" ref="S207">IF($F207="","",_xlfn.SWITCH($L207,"Equal allocation",ROUND($M207/12,2),"Weighted Allocation",$M207*_xll.BC.TURNOVER(Connection,$F207,,,S$2,S$3,IF(ApplyDimOnActuals="Yes",_xlfn.HSTACK(DimArray,DimValuesArray),""))*$A207/IF($H207=0,12,$H207),"Manual Allocation",AE207))</f>
        <v/>
      </c>
      <c r="T207" s="14" t="str" cm="1">
        <f t="array" ref="T207">IF($F207="","",_xlfn.SWITCH($L207,"Equal allocation",ROUND($M207/12,2),"Weighted Allocation",$M207*_xll.BC.TURNOVER(Connection,$F207,,,T$2,T$3,IF(ApplyDimOnActuals="Yes",_xlfn.HSTACK(DimArray,DimValuesArray),""))*$A207/IF($H207=0,12,$H207),"Manual Allocation",AF207))</f>
        <v/>
      </c>
      <c r="U207" s="14" t="str" cm="1">
        <f t="array" ref="U207">IF($F207="","",_xlfn.SWITCH($L207,"Equal allocation",ROUND($M207/12,2),"Weighted Allocation",$M207*_xll.BC.TURNOVER(Connection,$F207,,,U$2,U$3,IF(ApplyDimOnActuals="Yes",_xlfn.HSTACK(DimArray,DimValuesArray),""))*$A207/IF($H207=0,12,$H207),"Manual Allocation",AG207))</f>
        <v/>
      </c>
      <c r="V207" s="14" t="str" cm="1">
        <f t="array" ref="V207">IF($F207="","",_xlfn.SWITCH($L207,"Equal allocation",ROUND($M207/12,2),"Weighted Allocation",$M207*_xll.BC.TURNOVER(Connection,$F207,,,V$2,V$3,IF(ApplyDimOnActuals="Yes",_xlfn.HSTACK(DimArray,DimValuesArray),""))*$A207/IF($H207=0,12,$H207),"Manual Allocation",AH207))</f>
        <v/>
      </c>
      <c r="W207" s="14" t="str" cm="1">
        <f t="array" ref="W207">IF($F207="","",_xlfn.SWITCH($L207,"Equal allocation",ROUND($M207/12,2),"Weighted Allocation",$M207*_xll.BC.TURNOVER(Connection,$F207,,,W$2,W$3,IF(ApplyDimOnActuals="Yes",_xlfn.HSTACK(DimArray,DimValuesArray),""))*$A207/IF($H207=0,12,$H207),"Manual Allocation",AI207))</f>
        <v/>
      </c>
      <c r="X207" s="14" t="str" cm="1">
        <f t="array" ref="X207">IF($F207="","",_xlfn.SWITCH($L207,"Equal allocation",ROUND($M207/12,2),"Weighted Allocation",$M207*_xll.BC.TURNOVER(Connection,$F207,,,X$2,X$3,IF(ApplyDimOnActuals="Yes",_xlfn.HSTACK(DimArray,DimValuesArray),""))*$A207/IF($H207=0,12,$H207),"Manual Allocation",AJ207))</f>
        <v/>
      </c>
      <c r="Y207" s="14" t="str" cm="1">
        <f t="array" ref="Y207">IF($F207="","",_xlfn.SWITCH($L207,"Equal allocation",ROUND($M207/12,2),"Weighted Allocation",$M207*_xll.BC.TURNOVER(Connection,$F207,,,Y$2,Y$3,IF(ApplyDimOnActuals="Yes",_xlfn.HSTACK(DimArray,DimValuesArray),""))*$A207/IF($H207=0,12,$H207),"Manual Allocation",AK207))</f>
        <v/>
      </c>
      <c r="Z207" s="14" t="str" cm="1">
        <f t="array" ref="Z207">IF($F207="","",_xlfn.SWITCH($L207,"Equal allocation",ROUND($M207/12,2),"Weighted Allocation",$M207*_xll.BC.TURNOVER(Connection,$F207,,,Z$2,Z$3,IF(ApplyDimOnActuals="Yes",_xlfn.HSTACK(DimArray,DimValuesArray),""))*$A207/IF($H207=0,12,$H207),"Manual Allocation",AL207))</f>
        <v/>
      </c>
    </row>
    <row r="208" spans="10:26" x14ac:dyDescent="0.45">
      <c r="L208" s="15" t="str">
        <f t="shared" si="13"/>
        <v/>
      </c>
      <c r="M208" s="14" t="str">
        <f t="shared" si="11"/>
        <v/>
      </c>
      <c r="N208" s="14" t="str">
        <f t="shared" si="12"/>
        <v/>
      </c>
      <c r="O208" s="14" t="str" cm="1">
        <f t="array" ref="O208">IF($F208="","",_xlfn.SWITCH($L208,"Equal allocation",ROUND($M208/12,2),"Weighted Allocation",$M208*_xll.BC.TURNOVER(Connection,$F208,,,O$2,O$3,IF(ApplyDimOnActuals="Yes",_xlfn.HSTACK(DimArray,DimValuesArray),""))*$A208/IF($H208=0,12,$H208),"Manual Allocation",AA208))</f>
        <v/>
      </c>
      <c r="P208" s="14" t="str" cm="1">
        <f t="array" ref="P208">IF($F208="","",_xlfn.SWITCH($L208,"Equal allocation",ROUND($M208/12,2),"Weighted Allocation",$M208*_xll.BC.TURNOVER(Connection,$F208,,,P$2,P$3,IF(ApplyDimOnActuals="Yes",_xlfn.HSTACK(DimArray,DimValuesArray),""))*$A208/IF($H208=0,12,$H208),"Manual Allocation",AB208))</f>
        <v/>
      </c>
      <c r="Q208" s="14" t="str" cm="1">
        <f t="array" ref="Q208">IF($F208="","",_xlfn.SWITCH($L208,"Equal allocation",ROUND($M208/12,2),"Weighted Allocation",$M208*_xll.BC.TURNOVER(Connection,$F208,,,Q$2,Q$3,IF(ApplyDimOnActuals="Yes",_xlfn.HSTACK(DimArray,DimValuesArray),""))*$A208/IF($H208=0,12,$H208),"Manual Allocation",AC208))</f>
        <v/>
      </c>
      <c r="R208" s="14" t="str" cm="1">
        <f t="array" ref="R208">IF($F208="","",_xlfn.SWITCH($L208,"Equal allocation",ROUND($M208/12,2),"Weighted Allocation",$M208*_xll.BC.TURNOVER(Connection,$F208,,,R$2,R$3,IF(ApplyDimOnActuals="Yes",_xlfn.HSTACK(DimArray,DimValuesArray),""))*$A208/IF($H208=0,12,$H208),"Manual Allocation",AD208))</f>
        <v/>
      </c>
      <c r="S208" s="14" t="str" cm="1">
        <f t="array" ref="S208">IF($F208="","",_xlfn.SWITCH($L208,"Equal allocation",ROUND($M208/12,2),"Weighted Allocation",$M208*_xll.BC.TURNOVER(Connection,$F208,,,S$2,S$3,IF(ApplyDimOnActuals="Yes",_xlfn.HSTACK(DimArray,DimValuesArray),""))*$A208/IF($H208=0,12,$H208),"Manual Allocation",AE208))</f>
        <v/>
      </c>
      <c r="T208" s="14" t="str" cm="1">
        <f t="array" ref="T208">IF($F208="","",_xlfn.SWITCH($L208,"Equal allocation",ROUND($M208/12,2),"Weighted Allocation",$M208*_xll.BC.TURNOVER(Connection,$F208,,,T$2,T$3,IF(ApplyDimOnActuals="Yes",_xlfn.HSTACK(DimArray,DimValuesArray),""))*$A208/IF($H208=0,12,$H208),"Manual Allocation",AF208))</f>
        <v/>
      </c>
      <c r="U208" s="14" t="str" cm="1">
        <f t="array" ref="U208">IF($F208="","",_xlfn.SWITCH($L208,"Equal allocation",ROUND($M208/12,2),"Weighted Allocation",$M208*_xll.BC.TURNOVER(Connection,$F208,,,U$2,U$3,IF(ApplyDimOnActuals="Yes",_xlfn.HSTACK(DimArray,DimValuesArray),""))*$A208/IF($H208=0,12,$H208),"Manual Allocation",AG208))</f>
        <v/>
      </c>
      <c r="V208" s="14" t="str" cm="1">
        <f t="array" ref="V208">IF($F208="","",_xlfn.SWITCH($L208,"Equal allocation",ROUND($M208/12,2),"Weighted Allocation",$M208*_xll.BC.TURNOVER(Connection,$F208,,,V$2,V$3,IF(ApplyDimOnActuals="Yes",_xlfn.HSTACK(DimArray,DimValuesArray),""))*$A208/IF($H208=0,12,$H208),"Manual Allocation",AH208))</f>
        <v/>
      </c>
      <c r="W208" s="14" t="str" cm="1">
        <f t="array" ref="W208">IF($F208="","",_xlfn.SWITCH($L208,"Equal allocation",ROUND($M208/12,2),"Weighted Allocation",$M208*_xll.BC.TURNOVER(Connection,$F208,,,W$2,W$3,IF(ApplyDimOnActuals="Yes",_xlfn.HSTACK(DimArray,DimValuesArray),""))*$A208/IF($H208=0,12,$H208),"Manual Allocation",AI208))</f>
        <v/>
      </c>
      <c r="X208" s="14" t="str" cm="1">
        <f t="array" ref="X208">IF($F208="","",_xlfn.SWITCH($L208,"Equal allocation",ROUND($M208/12,2),"Weighted Allocation",$M208*_xll.BC.TURNOVER(Connection,$F208,,,X$2,X$3,IF(ApplyDimOnActuals="Yes",_xlfn.HSTACK(DimArray,DimValuesArray),""))*$A208/IF($H208=0,12,$H208),"Manual Allocation",AJ208))</f>
        <v/>
      </c>
      <c r="Y208" s="14" t="str" cm="1">
        <f t="array" ref="Y208">IF($F208="","",_xlfn.SWITCH($L208,"Equal allocation",ROUND($M208/12,2),"Weighted Allocation",$M208*_xll.BC.TURNOVER(Connection,$F208,,,Y$2,Y$3,IF(ApplyDimOnActuals="Yes",_xlfn.HSTACK(DimArray,DimValuesArray),""))*$A208/IF($H208=0,12,$H208),"Manual Allocation",AK208))</f>
        <v/>
      </c>
      <c r="Z208" s="14" t="str" cm="1">
        <f t="array" ref="Z208">IF($F208="","",_xlfn.SWITCH($L208,"Equal allocation",ROUND($M208/12,2),"Weighted Allocation",$M208*_xll.BC.TURNOVER(Connection,$F208,,,Z$2,Z$3,IF(ApplyDimOnActuals="Yes",_xlfn.HSTACK(DimArray,DimValuesArray),""))*$A208/IF($H208=0,12,$H208),"Manual Allocation",AL208))</f>
        <v/>
      </c>
    </row>
    <row r="209" spans="12:26" x14ac:dyDescent="0.45">
      <c r="L209" s="15" t="str">
        <f t="shared" si="13"/>
        <v/>
      </c>
      <c r="M209" s="14" t="str">
        <f t="shared" si="11"/>
        <v/>
      </c>
      <c r="N209" s="14" t="str">
        <f t="shared" si="12"/>
        <v/>
      </c>
      <c r="O209" s="14" t="str" cm="1">
        <f t="array" ref="O209">IF($F209="","",_xlfn.SWITCH($L209,"Equal allocation",ROUND($M209/12,2),"Weighted Allocation",$M209*_xll.BC.TURNOVER(Connection,$F209,,,O$2,O$3,IF(ApplyDimOnActuals="Yes",_xlfn.HSTACK(DimArray,DimValuesArray),""))*$A209/IF($H209=0,12,$H209),"Manual Allocation",AA209))</f>
        <v/>
      </c>
      <c r="P209" s="14" t="str" cm="1">
        <f t="array" ref="P209">IF($F209="","",_xlfn.SWITCH($L209,"Equal allocation",ROUND($M209/12,2),"Weighted Allocation",$M209*_xll.BC.TURNOVER(Connection,$F209,,,P$2,P$3,IF(ApplyDimOnActuals="Yes",_xlfn.HSTACK(DimArray,DimValuesArray),""))*$A209/IF($H209=0,12,$H209),"Manual Allocation",AB209))</f>
        <v/>
      </c>
      <c r="Q209" s="14" t="str" cm="1">
        <f t="array" ref="Q209">IF($F209="","",_xlfn.SWITCH($L209,"Equal allocation",ROUND($M209/12,2),"Weighted Allocation",$M209*_xll.BC.TURNOVER(Connection,$F209,,,Q$2,Q$3,IF(ApplyDimOnActuals="Yes",_xlfn.HSTACK(DimArray,DimValuesArray),""))*$A209/IF($H209=0,12,$H209),"Manual Allocation",AC209))</f>
        <v/>
      </c>
      <c r="R209" s="14" t="str" cm="1">
        <f t="array" ref="R209">IF($F209="","",_xlfn.SWITCH($L209,"Equal allocation",ROUND($M209/12,2),"Weighted Allocation",$M209*_xll.BC.TURNOVER(Connection,$F209,,,R$2,R$3,IF(ApplyDimOnActuals="Yes",_xlfn.HSTACK(DimArray,DimValuesArray),""))*$A209/IF($H209=0,12,$H209),"Manual Allocation",AD209))</f>
        <v/>
      </c>
      <c r="S209" s="14" t="str" cm="1">
        <f t="array" ref="S209">IF($F209="","",_xlfn.SWITCH($L209,"Equal allocation",ROUND($M209/12,2),"Weighted Allocation",$M209*_xll.BC.TURNOVER(Connection,$F209,,,S$2,S$3,IF(ApplyDimOnActuals="Yes",_xlfn.HSTACK(DimArray,DimValuesArray),""))*$A209/IF($H209=0,12,$H209),"Manual Allocation",AE209))</f>
        <v/>
      </c>
      <c r="T209" s="14" t="str" cm="1">
        <f t="array" ref="T209">IF($F209="","",_xlfn.SWITCH($L209,"Equal allocation",ROUND($M209/12,2),"Weighted Allocation",$M209*_xll.BC.TURNOVER(Connection,$F209,,,T$2,T$3,IF(ApplyDimOnActuals="Yes",_xlfn.HSTACK(DimArray,DimValuesArray),""))*$A209/IF($H209=0,12,$H209),"Manual Allocation",AF209))</f>
        <v/>
      </c>
      <c r="U209" s="14" t="str" cm="1">
        <f t="array" ref="U209">IF($F209="","",_xlfn.SWITCH($L209,"Equal allocation",ROUND($M209/12,2),"Weighted Allocation",$M209*_xll.BC.TURNOVER(Connection,$F209,,,U$2,U$3,IF(ApplyDimOnActuals="Yes",_xlfn.HSTACK(DimArray,DimValuesArray),""))*$A209/IF($H209=0,12,$H209),"Manual Allocation",AG209))</f>
        <v/>
      </c>
      <c r="V209" s="14" t="str" cm="1">
        <f t="array" ref="V209">IF($F209="","",_xlfn.SWITCH($L209,"Equal allocation",ROUND($M209/12,2),"Weighted Allocation",$M209*_xll.BC.TURNOVER(Connection,$F209,,,V$2,V$3,IF(ApplyDimOnActuals="Yes",_xlfn.HSTACK(DimArray,DimValuesArray),""))*$A209/IF($H209=0,12,$H209),"Manual Allocation",AH209))</f>
        <v/>
      </c>
      <c r="W209" s="14" t="str" cm="1">
        <f t="array" ref="W209">IF($F209="","",_xlfn.SWITCH($L209,"Equal allocation",ROUND($M209/12,2),"Weighted Allocation",$M209*_xll.BC.TURNOVER(Connection,$F209,,,W$2,W$3,IF(ApplyDimOnActuals="Yes",_xlfn.HSTACK(DimArray,DimValuesArray),""))*$A209/IF($H209=0,12,$H209),"Manual Allocation",AI209))</f>
        <v/>
      </c>
      <c r="X209" s="14" t="str" cm="1">
        <f t="array" ref="X209">IF($F209="","",_xlfn.SWITCH($L209,"Equal allocation",ROUND($M209/12,2),"Weighted Allocation",$M209*_xll.BC.TURNOVER(Connection,$F209,,,X$2,X$3,IF(ApplyDimOnActuals="Yes",_xlfn.HSTACK(DimArray,DimValuesArray),""))*$A209/IF($H209=0,12,$H209),"Manual Allocation",AJ209))</f>
        <v/>
      </c>
      <c r="Y209" s="14" t="str" cm="1">
        <f t="array" ref="Y209">IF($F209="","",_xlfn.SWITCH($L209,"Equal allocation",ROUND($M209/12,2),"Weighted Allocation",$M209*_xll.BC.TURNOVER(Connection,$F209,,,Y$2,Y$3,IF(ApplyDimOnActuals="Yes",_xlfn.HSTACK(DimArray,DimValuesArray),""))*$A209/IF($H209=0,12,$H209),"Manual Allocation",AK209))</f>
        <v/>
      </c>
      <c r="Z209" s="14" t="str" cm="1">
        <f t="array" ref="Z209">IF($F209="","",_xlfn.SWITCH($L209,"Equal allocation",ROUND($M209/12,2),"Weighted Allocation",$M209*_xll.BC.TURNOVER(Connection,$F209,,,Z$2,Z$3,IF(ApplyDimOnActuals="Yes",_xlfn.HSTACK(DimArray,DimValuesArray),""))*$A209/IF($H209=0,12,$H209),"Manual Allocation",AL209))</f>
        <v/>
      </c>
    </row>
    <row r="210" spans="12:26" x14ac:dyDescent="0.45">
      <c r="L210" s="15" t="str">
        <f t="shared" si="13"/>
        <v/>
      </c>
      <c r="M210" s="14" t="str">
        <f t="shared" si="11"/>
        <v/>
      </c>
      <c r="N210" s="14" t="str">
        <f t="shared" si="12"/>
        <v/>
      </c>
      <c r="O210" s="14" t="str" cm="1">
        <f t="array" ref="O210">IF($F210="","",_xlfn.SWITCH($L210,"Equal allocation",ROUND($M210/12,2),"Weighted Allocation",$M210*_xll.BC.TURNOVER(Connection,$F210,,,O$2,O$3,IF(ApplyDimOnActuals="Yes",_xlfn.HSTACK(DimArray,DimValuesArray),""))*$A210/IF($H210=0,12,$H210),"Manual Allocation",AA210))</f>
        <v/>
      </c>
      <c r="P210" s="14" t="str" cm="1">
        <f t="array" ref="P210">IF($F210="","",_xlfn.SWITCH($L210,"Equal allocation",ROUND($M210/12,2),"Weighted Allocation",$M210*_xll.BC.TURNOVER(Connection,$F210,,,P$2,P$3,IF(ApplyDimOnActuals="Yes",_xlfn.HSTACK(DimArray,DimValuesArray),""))*$A210/IF($H210=0,12,$H210),"Manual Allocation",AB210))</f>
        <v/>
      </c>
      <c r="Q210" s="14" t="str" cm="1">
        <f t="array" ref="Q210">IF($F210="","",_xlfn.SWITCH($L210,"Equal allocation",ROUND($M210/12,2),"Weighted Allocation",$M210*_xll.BC.TURNOVER(Connection,$F210,,,Q$2,Q$3,IF(ApplyDimOnActuals="Yes",_xlfn.HSTACK(DimArray,DimValuesArray),""))*$A210/IF($H210=0,12,$H210),"Manual Allocation",AC210))</f>
        <v/>
      </c>
      <c r="R210" s="14" t="str" cm="1">
        <f t="array" ref="R210">IF($F210="","",_xlfn.SWITCH($L210,"Equal allocation",ROUND($M210/12,2),"Weighted Allocation",$M210*_xll.BC.TURNOVER(Connection,$F210,,,R$2,R$3,IF(ApplyDimOnActuals="Yes",_xlfn.HSTACK(DimArray,DimValuesArray),""))*$A210/IF($H210=0,12,$H210),"Manual Allocation",AD210))</f>
        <v/>
      </c>
      <c r="S210" s="14" t="str" cm="1">
        <f t="array" ref="S210">IF($F210="","",_xlfn.SWITCH($L210,"Equal allocation",ROUND($M210/12,2),"Weighted Allocation",$M210*_xll.BC.TURNOVER(Connection,$F210,,,S$2,S$3,IF(ApplyDimOnActuals="Yes",_xlfn.HSTACK(DimArray,DimValuesArray),""))*$A210/IF($H210=0,12,$H210),"Manual Allocation",AE210))</f>
        <v/>
      </c>
      <c r="T210" s="14" t="str" cm="1">
        <f t="array" ref="T210">IF($F210="","",_xlfn.SWITCH($L210,"Equal allocation",ROUND($M210/12,2),"Weighted Allocation",$M210*_xll.BC.TURNOVER(Connection,$F210,,,T$2,T$3,IF(ApplyDimOnActuals="Yes",_xlfn.HSTACK(DimArray,DimValuesArray),""))*$A210/IF($H210=0,12,$H210),"Manual Allocation",AF210))</f>
        <v/>
      </c>
      <c r="U210" s="14" t="str" cm="1">
        <f t="array" ref="U210">IF($F210="","",_xlfn.SWITCH($L210,"Equal allocation",ROUND($M210/12,2),"Weighted Allocation",$M210*_xll.BC.TURNOVER(Connection,$F210,,,U$2,U$3,IF(ApplyDimOnActuals="Yes",_xlfn.HSTACK(DimArray,DimValuesArray),""))*$A210/IF($H210=0,12,$H210),"Manual Allocation",AG210))</f>
        <v/>
      </c>
      <c r="V210" s="14" t="str" cm="1">
        <f t="array" ref="V210">IF($F210="","",_xlfn.SWITCH($L210,"Equal allocation",ROUND($M210/12,2),"Weighted Allocation",$M210*_xll.BC.TURNOVER(Connection,$F210,,,V$2,V$3,IF(ApplyDimOnActuals="Yes",_xlfn.HSTACK(DimArray,DimValuesArray),""))*$A210/IF($H210=0,12,$H210),"Manual Allocation",AH210))</f>
        <v/>
      </c>
      <c r="W210" s="14" t="str" cm="1">
        <f t="array" ref="W210">IF($F210="","",_xlfn.SWITCH($L210,"Equal allocation",ROUND($M210/12,2),"Weighted Allocation",$M210*_xll.BC.TURNOVER(Connection,$F210,,,W$2,W$3,IF(ApplyDimOnActuals="Yes",_xlfn.HSTACK(DimArray,DimValuesArray),""))*$A210/IF($H210=0,12,$H210),"Manual Allocation",AI210))</f>
        <v/>
      </c>
      <c r="X210" s="14" t="str" cm="1">
        <f t="array" ref="X210">IF($F210="","",_xlfn.SWITCH($L210,"Equal allocation",ROUND($M210/12,2),"Weighted Allocation",$M210*_xll.BC.TURNOVER(Connection,$F210,,,X$2,X$3,IF(ApplyDimOnActuals="Yes",_xlfn.HSTACK(DimArray,DimValuesArray),""))*$A210/IF($H210=0,12,$H210),"Manual Allocation",AJ210))</f>
        <v/>
      </c>
      <c r="Y210" s="14" t="str" cm="1">
        <f t="array" ref="Y210">IF($F210="","",_xlfn.SWITCH($L210,"Equal allocation",ROUND($M210/12,2),"Weighted Allocation",$M210*_xll.BC.TURNOVER(Connection,$F210,,,Y$2,Y$3,IF(ApplyDimOnActuals="Yes",_xlfn.HSTACK(DimArray,DimValuesArray),""))*$A210/IF($H210=0,12,$H210),"Manual Allocation",AK210))</f>
        <v/>
      </c>
      <c r="Z210" s="14" t="str" cm="1">
        <f t="array" ref="Z210">IF($F210="","",_xlfn.SWITCH($L210,"Equal allocation",ROUND($M210/12,2),"Weighted Allocation",$M210*_xll.BC.TURNOVER(Connection,$F210,,,Z$2,Z$3,IF(ApplyDimOnActuals="Yes",_xlfn.HSTACK(DimArray,DimValuesArray),""))*$A210/IF($H210=0,12,$H210),"Manual Allocation",AL210))</f>
        <v/>
      </c>
    </row>
    <row r="211" spans="12:26" x14ac:dyDescent="0.45">
      <c r="L211" s="15" t="str">
        <f t="shared" si="13"/>
        <v/>
      </c>
      <c r="M211" s="14" t="str">
        <f t="shared" si="11"/>
        <v/>
      </c>
      <c r="N211" s="14" t="str">
        <f t="shared" si="12"/>
        <v/>
      </c>
      <c r="O211" s="14" t="str" cm="1">
        <f t="array" ref="O211">IF($F211="","",_xlfn.SWITCH($L211,"Equal allocation",ROUND($M211/12,2),"Weighted Allocation",$M211*_xll.BC.TURNOVER(Connection,$F211,,,O$2,O$3,IF(ApplyDimOnActuals="Yes",_xlfn.HSTACK(DimArray,DimValuesArray),""))*$A211/IF($H211=0,12,$H211),"Manual Allocation",AA211))</f>
        <v/>
      </c>
      <c r="P211" s="14" t="str" cm="1">
        <f t="array" ref="P211">IF($F211="","",_xlfn.SWITCH($L211,"Equal allocation",ROUND($M211/12,2),"Weighted Allocation",$M211*_xll.BC.TURNOVER(Connection,$F211,,,P$2,P$3,IF(ApplyDimOnActuals="Yes",_xlfn.HSTACK(DimArray,DimValuesArray),""))*$A211/IF($H211=0,12,$H211),"Manual Allocation",AB211))</f>
        <v/>
      </c>
      <c r="Q211" s="14" t="str" cm="1">
        <f t="array" ref="Q211">IF($F211="","",_xlfn.SWITCH($L211,"Equal allocation",ROUND($M211/12,2),"Weighted Allocation",$M211*_xll.BC.TURNOVER(Connection,$F211,,,Q$2,Q$3,IF(ApplyDimOnActuals="Yes",_xlfn.HSTACK(DimArray,DimValuesArray),""))*$A211/IF($H211=0,12,$H211),"Manual Allocation",AC211))</f>
        <v/>
      </c>
      <c r="R211" s="14" t="str" cm="1">
        <f t="array" ref="R211">IF($F211="","",_xlfn.SWITCH($L211,"Equal allocation",ROUND($M211/12,2),"Weighted Allocation",$M211*_xll.BC.TURNOVER(Connection,$F211,,,R$2,R$3,IF(ApplyDimOnActuals="Yes",_xlfn.HSTACK(DimArray,DimValuesArray),""))*$A211/IF($H211=0,12,$H211),"Manual Allocation",AD211))</f>
        <v/>
      </c>
      <c r="S211" s="14" t="str" cm="1">
        <f t="array" ref="S211">IF($F211="","",_xlfn.SWITCH($L211,"Equal allocation",ROUND($M211/12,2),"Weighted Allocation",$M211*_xll.BC.TURNOVER(Connection,$F211,,,S$2,S$3,IF(ApplyDimOnActuals="Yes",_xlfn.HSTACK(DimArray,DimValuesArray),""))*$A211/IF($H211=0,12,$H211),"Manual Allocation",AE211))</f>
        <v/>
      </c>
      <c r="T211" s="14" t="str" cm="1">
        <f t="array" ref="T211">IF($F211="","",_xlfn.SWITCH($L211,"Equal allocation",ROUND($M211/12,2),"Weighted Allocation",$M211*_xll.BC.TURNOVER(Connection,$F211,,,T$2,T$3,IF(ApplyDimOnActuals="Yes",_xlfn.HSTACK(DimArray,DimValuesArray),""))*$A211/IF($H211=0,12,$H211),"Manual Allocation",AF211))</f>
        <v/>
      </c>
      <c r="U211" s="14" t="str" cm="1">
        <f t="array" ref="U211">IF($F211="","",_xlfn.SWITCH($L211,"Equal allocation",ROUND($M211/12,2),"Weighted Allocation",$M211*_xll.BC.TURNOVER(Connection,$F211,,,U$2,U$3,IF(ApplyDimOnActuals="Yes",_xlfn.HSTACK(DimArray,DimValuesArray),""))*$A211/IF($H211=0,12,$H211),"Manual Allocation",AG211))</f>
        <v/>
      </c>
      <c r="V211" s="14" t="str" cm="1">
        <f t="array" ref="V211">IF($F211="","",_xlfn.SWITCH($L211,"Equal allocation",ROUND($M211/12,2),"Weighted Allocation",$M211*_xll.BC.TURNOVER(Connection,$F211,,,V$2,V$3,IF(ApplyDimOnActuals="Yes",_xlfn.HSTACK(DimArray,DimValuesArray),""))*$A211/IF($H211=0,12,$H211),"Manual Allocation",AH211))</f>
        <v/>
      </c>
      <c r="W211" s="14" t="str" cm="1">
        <f t="array" ref="W211">IF($F211="","",_xlfn.SWITCH($L211,"Equal allocation",ROUND($M211/12,2),"Weighted Allocation",$M211*_xll.BC.TURNOVER(Connection,$F211,,,W$2,W$3,IF(ApplyDimOnActuals="Yes",_xlfn.HSTACK(DimArray,DimValuesArray),""))*$A211/IF($H211=0,12,$H211),"Manual Allocation",AI211))</f>
        <v/>
      </c>
      <c r="X211" s="14" t="str" cm="1">
        <f t="array" ref="X211">IF($F211="","",_xlfn.SWITCH($L211,"Equal allocation",ROUND($M211/12,2),"Weighted Allocation",$M211*_xll.BC.TURNOVER(Connection,$F211,,,X$2,X$3,IF(ApplyDimOnActuals="Yes",_xlfn.HSTACK(DimArray,DimValuesArray),""))*$A211/IF($H211=0,12,$H211),"Manual Allocation",AJ211))</f>
        <v/>
      </c>
      <c r="Y211" s="14" t="str" cm="1">
        <f t="array" ref="Y211">IF($F211="","",_xlfn.SWITCH($L211,"Equal allocation",ROUND($M211/12,2),"Weighted Allocation",$M211*_xll.BC.TURNOVER(Connection,$F211,,,Y$2,Y$3,IF(ApplyDimOnActuals="Yes",_xlfn.HSTACK(DimArray,DimValuesArray),""))*$A211/IF($H211=0,12,$H211),"Manual Allocation",AK211))</f>
        <v/>
      </c>
      <c r="Z211" s="14" t="str" cm="1">
        <f t="array" ref="Z211">IF($F211="","",_xlfn.SWITCH($L211,"Equal allocation",ROUND($M211/12,2),"Weighted Allocation",$M211*_xll.BC.TURNOVER(Connection,$F211,,,Z$2,Z$3,IF(ApplyDimOnActuals="Yes",_xlfn.HSTACK(DimArray,DimValuesArray),""))*$A211/IF($H211=0,12,$H211),"Manual Allocation",AL211))</f>
        <v/>
      </c>
    </row>
    <row r="212" spans="12:26" x14ac:dyDescent="0.45">
      <c r="L212" s="15" t="str">
        <f t="shared" si="13"/>
        <v/>
      </c>
      <c r="M212" s="14" t="str">
        <f t="shared" si="11"/>
        <v/>
      </c>
      <c r="N212" s="14" t="str">
        <f t="shared" si="12"/>
        <v/>
      </c>
      <c r="O212" s="14" t="str" cm="1">
        <f t="array" ref="O212">IF($F212="","",_xlfn.SWITCH($L212,"Equal allocation",ROUND($M212/12,2),"Weighted Allocation",$M212*_xll.BC.TURNOVER(Connection,$F212,,,O$2,O$3,IF(ApplyDimOnActuals="Yes",_xlfn.HSTACK(DimArray,DimValuesArray),""))*$A212/IF($H212=0,12,$H212),"Manual Allocation",AA212))</f>
        <v/>
      </c>
      <c r="P212" s="14" t="str" cm="1">
        <f t="array" ref="P212">IF($F212="","",_xlfn.SWITCH($L212,"Equal allocation",ROUND($M212/12,2),"Weighted Allocation",$M212*_xll.BC.TURNOVER(Connection,$F212,,,P$2,P$3,IF(ApplyDimOnActuals="Yes",_xlfn.HSTACK(DimArray,DimValuesArray),""))*$A212/IF($H212=0,12,$H212),"Manual Allocation",AB212))</f>
        <v/>
      </c>
      <c r="Q212" s="14" t="str" cm="1">
        <f t="array" ref="Q212">IF($F212="","",_xlfn.SWITCH($L212,"Equal allocation",ROUND($M212/12,2),"Weighted Allocation",$M212*_xll.BC.TURNOVER(Connection,$F212,,,Q$2,Q$3,IF(ApplyDimOnActuals="Yes",_xlfn.HSTACK(DimArray,DimValuesArray),""))*$A212/IF($H212=0,12,$H212),"Manual Allocation",AC212))</f>
        <v/>
      </c>
      <c r="R212" s="14" t="str" cm="1">
        <f t="array" ref="R212">IF($F212="","",_xlfn.SWITCH($L212,"Equal allocation",ROUND($M212/12,2),"Weighted Allocation",$M212*_xll.BC.TURNOVER(Connection,$F212,,,R$2,R$3,IF(ApplyDimOnActuals="Yes",_xlfn.HSTACK(DimArray,DimValuesArray),""))*$A212/IF($H212=0,12,$H212),"Manual Allocation",AD212))</f>
        <v/>
      </c>
      <c r="S212" s="14" t="str" cm="1">
        <f t="array" ref="S212">IF($F212="","",_xlfn.SWITCH($L212,"Equal allocation",ROUND($M212/12,2),"Weighted Allocation",$M212*_xll.BC.TURNOVER(Connection,$F212,,,S$2,S$3,IF(ApplyDimOnActuals="Yes",_xlfn.HSTACK(DimArray,DimValuesArray),""))*$A212/IF($H212=0,12,$H212),"Manual Allocation",AE212))</f>
        <v/>
      </c>
      <c r="T212" s="14" t="str" cm="1">
        <f t="array" ref="T212">IF($F212="","",_xlfn.SWITCH($L212,"Equal allocation",ROUND($M212/12,2),"Weighted Allocation",$M212*_xll.BC.TURNOVER(Connection,$F212,,,T$2,T$3,IF(ApplyDimOnActuals="Yes",_xlfn.HSTACK(DimArray,DimValuesArray),""))*$A212/IF($H212=0,12,$H212),"Manual Allocation",AF212))</f>
        <v/>
      </c>
      <c r="U212" s="14" t="str" cm="1">
        <f t="array" ref="U212">IF($F212="","",_xlfn.SWITCH($L212,"Equal allocation",ROUND($M212/12,2),"Weighted Allocation",$M212*_xll.BC.TURNOVER(Connection,$F212,,,U$2,U$3,IF(ApplyDimOnActuals="Yes",_xlfn.HSTACK(DimArray,DimValuesArray),""))*$A212/IF($H212=0,12,$H212),"Manual Allocation",AG212))</f>
        <v/>
      </c>
      <c r="V212" s="14" t="str" cm="1">
        <f t="array" ref="V212">IF($F212="","",_xlfn.SWITCH($L212,"Equal allocation",ROUND($M212/12,2),"Weighted Allocation",$M212*_xll.BC.TURNOVER(Connection,$F212,,,V$2,V$3,IF(ApplyDimOnActuals="Yes",_xlfn.HSTACK(DimArray,DimValuesArray),""))*$A212/IF($H212=0,12,$H212),"Manual Allocation",AH212))</f>
        <v/>
      </c>
      <c r="W212" s="14" t="str" cm="1">
        <f t="array" ref="W212">IF($F212="","",_xlfn.SWITCH($L212,"Equal allocation",ROUND($M212/12,2),"Weighted Allocation",$M212*_xll.BC.TURNOVER(Connection,$F212,,,W$2,W$3,IF(ApplyDimOnActuals="Yes",_xlfn.HSTACK(DimArray,DimValuesArray),""))*$A212/IF($H212=0,12,$H212),"Manual Allocation",AI212))</f>
        <v/>
      </c>
      <c r="X212" s="14" t="str" cm="1">
        <f t="array" ref="X212">IF($F212="","",_xlfn.SWITCH($L212,"Equal allocation",ROUND($M212/12,2),"Weighted Allocation",$M212*_xll.BC.TURNOVER(Connection,$F212,,,X$2,X$3,IF(ApplyDimOnActuals="Yes",_xlfn.HSTACK(DimArray,DimValuesArray),""))*$A212/IF($H212=0,12,$H212),"Manual Allocation",AJ212))</f>
        <v/>
      </c>
      <c r="Y212" s="14" t="str" cm="1">
        <f t="array" ref="Y212">IF($F212="","",_xlfn.SWITCH($L212,"Equal allocation",ROUND($M212/12,2),"Weighted Allocation",$M212*_xll.BC.TURNOVER(Connection,$F212,,,Y$2,Y$3,IF(ApplyDimOnActuals="Yes",_xlfn.HSTACK(DimArray,DimValuesArray),""))*$A212/IF($H212=0,12,$H212),"Manual Allocation",AK212))</f>
        <v/>
      </c>
      <c r="Z212" s="14" t="str" cm="1">
        <f t="array" ref="Z212">IF($F212="","",_xlfn.SWITCH($L212,"Equal allocation",ROUND($M212/12,2),"Weighted Allocation",$M212*_xll.BC.TURNOVER(Connection,$F212,,,Z$2,Z$3,IF(ApplyDimOnActuals="Yes",_xlfn.HSTACK(DimArray,DimValuesArray),""))*$A212/IF($H212=0,12,$H212),"Manual Allocation",AL212))</f>
        <v/>
      </c>
    </row>
    <row r="213" spans="12:26" x14ac:dyDescent="0.45">
      <c r="L213" s="15" t="str">
        <f t="shared" si="13"/>
        <v/>
      </c>
      <c r="M213" s="14" t="str">
        <f t="shared" si="11"/>
        <v/>
      </c>
      <c r="N213" s="14" t="str">
        <f t="shared" si="12"/>
        <v/>
      </c>
      <c r="O213" s="14" t="str" cm="1">
        <f t="array" ref="O213">IF($F213="","",_xlfn.SWITCH($L213,"Equal allocation",ROUND($M213/12,2),"Weighted Allocation",$M213*_xll.BC.TURNOVER(Connection,$F213,,,O$2,O$3,IF(ApplyDimOnActuals="Yes",_xlfn.HSTACK(DimArray,DimValuesArray),""))*$A213/IF($H213=0,12,$H213),"Manual Allocation",AA213))</f>
        <v/>
      </c>
      <c r="P213" s="14" t="str" cm="1">
        <f t="array" ref="P213">IF($F213="","",_xlfn.SWITCH($L213,"Equal allocation",ROUND($M213/12,2),"Weighted Allocation",$M213*_xll.BC.TURNOVER(Connection,$F213,,,P$2,P$3,IF(ApplyDimOnActuals="Yes",_xlfn.HSTACK(DimArray,DimValuesArray),""))*$A213/IF($H213=0,12,$H213),"Manual Allocation",AB213))</f>
        <v/>
      </c>
      <c r="Q213" s="14" t="str" cm="1">
        <f t="array" ref="Q213">IF($F213="","",_xlfn.SWITCH($L213,"Equal allocation",ROUND($M213/12,2),"Weighted Allocation",$M213*_xll.BC.TURNOVER(Connection,$F213,,,Q$2,Q$3,IF(ApplyDimOnActuals="Yes",_xlfn.HSTACK(DimArray,DimValuesArray),""))*$A213/IF($H213=0,12,$H213),"Manual Allocation",AC213))</f>
        <v/>
      </c>
      <c r="R213" s="14" t="str" cm="1">
        <f t="array" ref="R213">IF($F213="","",_xlfn.SWITCH($L213,"Equal allocation",ROUND($M213/12,2),"Weighted Allocation",$M213*_xll.BC.TURNOVER(Connection,$F213,,,R$2,R$3,IF(ApplyDimOnActuals="Yes",_xlfn.HSTACK(DimArray,DimValuesArray),""))*$A213/IF($H213=0,12,$H213),"Manual Allocation",AD213))</f>
        <v/>
      </c>
      <c r="S213" s="14" t="str" cm="1">
        <f t="array" ref="S213">IF($F213="","",_xlfn.SWITCH($L213,"Equal allocation",ROUND($M213/12,2),"Weighted Allocation",$M213*_xll.BC.TURNOVER(Connection,$F213,,,S$2,S$3,IF(ApplyDimOnActuals="Yes",_xlfn.HSTACK(DimArray,DimValuesArray),""))*$A213/IF($H213=0,12,$H213),"Manual Allocation",AE213))</f>
        <v/>
      </c>
      <c r="T213" s="14" t="str" cm="1">
        <f t="array" ref="T213">IF($F213="","",_xlfn.SWITCH($L213,"Equal allocation",ROUND($M213/12,2),"Weighted Allocation",$M213*_xll.BC.TURNOVER(Connection,$F213,,,T$2,T$3,IF(ApplyDimOnActuals="Yes",_xlfn.HSTACK(DimArray,DimValuesArray),""))*$A213/IF($H213=0,12,$H213),"Manual Allocation",AF213))</f>
        <v/>
      </c>
      <c r="U213" s="14" t="str" cm="1">
        <f t="array" ref="U213">IF($F213="","",_xlfn.SWITCH($L213,"Equal allocation",ROUND($M213/12,2),"Weighted Allocation",$M213*_xll.BC.TURNOVER(Connection,$F213,,,U$2,U$3,IF(ApplyDimOnActuals="Yes",_xlfn.HSTACK(DimArray,DimValuesArray),""))*$A213/IF($H213=0,12,$H213),"Manual Allocation",AG213))</f>
        <v/>
      </c>
      <c r="V213" s="14" t="str" cm="1">
        <f t="array" ref="V213">IF($F213="","",_xlfn.SWITCH($L213,"Equal allocation",ROUND($M213/12,2),"Weighted Allocation",$M213*_xll.BC.TURNOVER(Connection,$F213,,,V$2,V$3,IF(ApplyDimOnActuals="Yes",_xlfn.HSTACK(DimArray,DimValuesArray),""))*$A213/IF($H213=0,12,$H213),"Manual Allocation",AH213))</f>
        <v/>
      </c>
      <c r="W213" s="14" t="str" cm="1">
        <f t="array" ref="W213">IF($F213="","",_xlfn.SWITCH($L213,"Equal allocation",ROUND($M213/12,2),"Weighted Allocation",$M213*_xll.BC.TURNOVER(Connection,$F213,,,W$2,W$3,IF(ApplyDimOnActuals="Yes",_xlfn.HSTACK(DimArray,DimValuesArray),""))*$A213/IF($H213=0,12,$H213),"Manual Allocation",AI213))</f>
        <v/>
      </c>
      <c r="X213" s="14" t="str" cm="1">
        <f t="array" ref="X213">IF($F213="","",_xlfn.SWITCH($L213,"Equal allocation",ROUND($M213/12,2),"Weighted Allocation",$M213*_xll.BC.TURNOVER(Connection,$F213,,,X$2,X$3,IF(ApplyDimOnActuals="Yes",_xlfn.HSTACK(DimArray,DimValuesArray),""))*$A213/IF($H213=0,12,$H213),"Manual Allocation",AJ213))</f>
        <v/>
      </c>
      <c r="Y213" s="14" t="str" cm="1">
        <f t="array" ref="Y213">IF($F213="","",_xlfn.SWITCH($L213,"Equal allocation",ROUND($M213/12,2),"Weighted Allocation",$M213*_xll.BC.TURNOVER(Connection,$F213,,,Y$2,Y$3,IF(ApplyDimOnActuals="Yes",_xlfn.HSTACK(DimArray,DimValuesArray),""))*$A213/IF($H213=0,12,$H213),"Manual Allocation",AK213))</f>
        <v/>
      </c>
      <c r="Z213" s="14" t="str" cm="1">
        <f t="array" ref="Z213">IF($F213="","",_xlfn.SWITCH($L213,"Equal allocation",ROUND($M213/12,2),"Weighted Allocation",$M213*_xll.BC.TURNOVER(Connection,$F213,,,Z$2,Z$3,IF(ApplyDimOnActuals="Yes",_xlfn.HSTACK(DimArray,DimValuesArray),""))*$A213/IF($H213=0,12,$H213),"Manual Allocation",AL213))</f>
        <v/>
      </c>
    </row>
    <row r="214" spans="12:26" x14ac:dyDescent="0.45">
      <c r="L214" s="15" t="str">
        <f t="shared" si="13"/>
        <v/>
      </c>
      <c r="M214" s="14" t="str">
        <f t="shared" si="11"/>
        <v/>
      </c>
      <c r="N214" s="14" t="str">
        <f t="shared" si="12"/>
        <v/>
      </c>
      <c r="O214" s="14" t="str" cm="1">
        <f t="array" ref="O214">IF($F214="","",_xlfn.SWITCH($L214,"Equal allocation",ROUND($M214/12,2),"Weighted Allocation",$M214*_xll.BC.TURNOVER(Connection,$F214,,,O$2,O$3,IF(ApplyDimOnActuals="Yes",_xlfn.HSTACK(DimArray,DimValuesArray),""))*$A214/IF($H214=0,12,$H214),"Manual Allocation",AA214))</f>
        <v/>
      </c>
      <c r="P214" s="14" t="str" cm="1">
        <f t="array" ref="P214">IF($F214="","",_xlfn.SWITCH($L214,"Equal allocation",ROUND($M214/12,2),"Weighted Allocation",$M214*_xll.BC.TURNOVER(Connection,$F214,,,P$2,P$3,IF(ApplyDimOnActuals="Yes",_xlfn.HSTACK(DimArray,DimValuesArray),""))*$A214/IF($H214=0,12,$H214),"Manual Allocation",AB214))</f>
        <v/>
      </c>
      <c r="Q214" s="14" t="str" cm="1">
        <f t="array" ref="Q214">IF($F214="","",_xlfn.SWITCH($L214,"Equal allocation",ROUND($M214/12,2),"Weighted Allocation",$M214*_xll.BC.TURNOVER(Connection,$F214,,,Q$2,Q$3,IF(ApplyDimOnActuals="Yes",_xlfn.HSTACK(DimArray,DimValuesArray),""))*$A214/IF($H214=0,12,$H214),"Manual Allocation",AC214))</f>
        <v/>
      </c>
      <c r="R214" s="14" t="str" cm="1">
        <f t="array" ref="R214">IF($F214="","",_xlfn.SWITCH($L214,"Equal allocation",ROUND($M214/12,2),"Weighted Allocation",$M214*_xll.BC.TURNOVER(Connection,$F214,,,R$2,R$3,IF(ApplyDimOnActuals="Yes",_xlfn.HSTACK(DimArray,DimValuesArray),""))*$A214/IF($H214=0,12,$H214),"Manual Allocation",AD214))</f>
        <v/>
      </c>
      <c r="S214" s="14" t="str" cm="1">
        <f t="array" ref="S214">IF($F214="","",_xlfn.SWITCH($L214,"Equal allocation",ROUND($M214/12,2),"Weighted Allocation",$M214*_xll.BC.TURNOVER(Connection,$F214,,,S$2,S$3,IF(ApplyDimOnActuals="Yes",_xlfn.HSTACK(DimArray,DimValuesArray),""))*$A214/IF($H214=0,12,$H214),"Manual Allocation",AE214))</f>
        <v/>
      </c>
      <c r="T214" s="14" t="str" cm="1">
        <f t="array" ref="T214">IF($F214="","",_xlfn.SWITCH($L214,"Equal allocation",ROUND($M214/12,2),"Weighted Allocation",$M214*_xll.BC.TURNOVER(Connection,$F214,,,T$2,T$3,IF(ApplyDimOnActuals="Yes",_xlfn.HSTACK(DimArray,DimValuesArray),""))*$A214/IF($H214=0,12,$H214),"Manual Allocation",AF214))</f>
        <v/>
      </c>
      <c r="U214" s="14" t="str" cm="1">
        <f t="array" ref="U214">IF($F214="","",_xlfn.SWITCH($L214,"Equal allocation",ROUND($M214/12,2),"Weighted Allocation",$M214*_xll.BC.TURNOVER(Connection,$F214,,,U$2,U$3,IF(ApplyDimOnActuals="Yes",_xlfn.HSTACK(DimArray,DimValuesArray),""))*$A214/IF($H214=0,12,$H214),"Manual Allocation",AG214))</f>
        <v/>
      </c>
      <c r="V214" s="14" t="str" cm="1">
        <f t="array" ref="V214">IF($F214="","",_xlfn.SWITCH($L214,"Equal allocation",ROUND($M214/12,2),"Weighted Allocation",$M214*_xll.BC.TURNOVER(Connection,$F214,,,V$2,V$3,IF(ApplyDimOnActuals="Yes",_xlfn.HSTACK(DimArray,DimValuesArray),""))*$A214/IF($H214=0,12,$H214),"Manual Allocation",AH214))</f>
        <v/>
      </c>
      <c r="W214" s="14" t="str" cm="1">
        <f t="array" ref="W214">IF($F214="","",_xlfn.SWITCH($L214,"Equal allocation",ROUND($M214/12,2),"Weighted Allocation",$M214*_xll.BC.TURNOVER(Connection,$F214,,,W$2,W$3,IF(ApplyDimOnActuals="Yes",_xlfn.HSTACK(DimArray,DimValuesArray),""))*$A214/IF($H214=0,12,$H214),"Manual Allocation",AI214))</f>
        <v/>
      </c>
      <c r="X214" s="14" t="str" cm="1">
        <f t="array" ref="X214">IF($F214="","",_xlfn.SWITCH($L214,"Equal allocation",ROUND($M214/12,2),"Weighted Allocation",$M214*_xll.BC.TURNOVER(Connection,$F214,,,X$2,X$3,IF(ApplyDimOnActuals="Yes",_xlfn.HSTACK(DimArray,DimValuesArray),""))*$A214/IF($H214=0,12,$H214),"Manual Allocation",AJ214))</f>
        <v/>
      </c>
      <c r="Y214" s="14" t="str" cm="1">
        <f t="array" ref="Y214">IF($F214="","",_xlfn.SWITCH($L214,"Equal allocation",ROUND($M214/12,2),"Weighted Allocation",$M214*_xll.BC.TURNOVER(Connection,$F214,,,Y$2,Y$3,IF(ApplyDimOnActuals="Yes",_xlfn.HSTACK(DimArray,DimValuesArray),""))*$A214/IF($H214=0,12,$H214),"Manual Allocation",AK214))</f>
        <v/>
      </c>
      <c r="Z214" s="14" t="str" cm="1">
        <f t="array" ref="Z214">IF($F214="","",_xlfn.SWITCH($L214,"Equal allocation",ROUND($M214/12,2),"Weighted Allocation",$M214*_xll.BC.TURNOVER(Connection,$F214,,,Z$2,Z$3,IF(ApplyDimOnActuals="Yes",_xlfn.HSTACK(DimArray,DimValuesArray),""))*$A214/IF($H214=0,12,$H214),"Manual Allocation",AL214))</f>
        <v/>
      </c>
    </row>
    <row r="215" spans="12:26" x14ac:dyDescent="0.45">
      <c r="L215" s="15" t="str">
        <f t="shared" si="13"/>
        <v/>
      </c>
      <c r="M215" s="14" t="str">
        <f t="shared" si="11"/>
        <v/>
      </c>
      <c r="N215" s="14" t="str">
        <f t="shared" si="12"/>
        <v/>
      </c>
      <c r="O215" s="14" t="str" cm="1">
        <f t="array" ref="O215">IF($F215="","",_xlfn.SWITCH($L215,"Equal allocation",ROUND($M215/12,2),"Weighted Allocation",$M215*_xll.BC.TURNOVER(Connection,$F215,,,O$2,O$3,IF(ApplyDimOnActuals="Yes",_xlfn.HSTACK(DimArray,DimValuesArray),""))*$A215/IF($H215=0,12,$H215),"Manual Allocation",AA215))</f>
        <v/>
      </c>
      <c r="P215" s="14" t="str" cm="1">
        <f t="array" ref="P215">IF($F215="","",_xlfn.SWITCH($L215,"Equal allocation",ROUND($M215/12,2),"Weighted Allocation",$M215*_xll.BC.TURNOVER(Connection,$F215,,,P$2,P$3,IF(ApplyDimOnActuals="Yes",_xlfn.HSTACK(DimArray,DimValuesArray),""))*$A215/IF($H215=0,12,$H215),"Manual Allocation",AB215))</f>
        <v/>
      </c>
      <c r="Q215" s="14" t="str" cm="1">
        <f t="array" ref="Q215">IF($F215="","",_xlfn.SWITCH($L215,"Equal allocation",ROUND($M215/12,2),"Weighted Allocation",$M215*_xll.BC.TURNOVER(Connection,$F215,,,Q$2,Q$3,IF(ApplyDimOnActuals="Yes",_xlfn.HSTACK(DimArray,DimValuesArray),""))*$A215/IF($H215=0,12,$H215),"Manual Allocation",AC215))</f>
        <v/>
      </c>
      <c r="R215" s="14" t="str" cm="1">
        <f t="array" ref="R215">IF($F215="","",_xlfn.SWITCH($L215,"Equal allocation",ROUND($M215/12,2),"Weighted Allocation",$M215*_xll.BC.TURNOVER(Connection,$F215,,,R$2,R$3,IF(ApplyDimOnActuals="Yes",_xlfn.HSTACK(DimArray,DimValuesArray),""))*$A215/IF($H215=0,12,$H215),"Manual Allocation",AD215))</f>
        <v/>
      </c>
      <c r="S215" s="14" t="str" cm="1">
        <f t="array" ref="S215">IF($F215="","",_xlfn.SWITCH($L215,"Equal allocation",ROUND($M215/12,2),"Weighted Allocation",$M215*_xll.BC.TURNOVER(Connection,$F215,,,S$2,S$3,IF(ApplyDimOnActuals="Yes",_xlfn.HSTACK(DimArray,DimValuesArray),""))*$A215/IF($H215=0,12,$H215),"Manual Allocation",AE215))</f>
        <v/>
      </c>
      <c r="T215" s="14" t="str" cm="1">
        <f t="array" ref="T215">IF($F215="","",_xlfn.SWITCH($L215,"Equal allocation",ROUND($M215/12,2),"Weighted Allocation",$M215*_xll.BC.TURNOVER(Connection,$F215,,,T$2,T$3,IF(ApplyDimOnActuals="Yes",_xlfn.HSTACK(DimArray,DimValuesArray),""))*$A215/IF($H215=0,12,$H215),"Manual Allocation",AF215))</f>
        <v/>
      </c>
      <c r="U215" s="14" t="str" cm="1">
        <f t="array" ref="U215">IF($F215="","",_xlfn.SWITCH($L215,"Equal allocation",ROUND($M215/12,2),"Weighted Allocation",$M215*_xll.BC.TURNOVER(Connection,$F215,,,U$2,U$3,IF(ApplyDimOnActuals="Yes",_xlfn.HSTACK(DimArray,DimValuesArray),""))*$A215/IF($H215=0,12,$H215),"Manual Allocation",AG215))</f>
        <v/>
      </c>
      <c r="V215" s="14" t="str" cm="1">
        <f t="array" ref="V215">IF($F215="","",_xlfn.SWITCH($L215,"Equal allocation",ROUND($M215/12,2),"Weighted Allocation",$M215*_xll.BC.TURNOVER(Connection,$F215,,,V$2,V$3,IF(ApplyDimOnActuals="Yes",_xlfn.HSTACK(DimArray,DimValuesArray),""))*$A215/IF($H215=0,12,$H215),"Manual Allocation",AH215))</f>
        <v/>
      </c>
      <c r="W215" s="14" t="str" cm="1">
        <f t="array" ref="W215">IF($F215="","",_xlfn.SWITCH($L215,"Equal allocation",ROUND($M215/12,2),"Weighted Allocation",$M215*_xll.BC.TURNOVER(Connection,$F215,,,W$2,W$3,IF(ApplyDimOnActuals="Yes",_xlfn.HSTACK(DimArray,DimValuesArray),""))*$A215/IF($H215=0,12,$H215),"Manual Allocation",AI215))</f>
        <v/>
      </c>
      <c r="X215" s="14" t="str" cm="1">
        <f t="array" ref="X215">IF($F215="","",_xlfn.SWITCH($L215,"Equal allocation",ROUND($M215/12,2),"Weighted Allocation",$M215*_xll.BC.TURNOVER(Connection,$F215,,,X$2,X$3,IF(ApplyDimOnActuals="Yes",_xlfn.HSTACK(DimArray,DimValuesArray),""))*$A215/IF($H215=0,12,$H215),"Manual Allocation",AJ215))</f>
        <v/>
      </c>
      <c r="Y215" s="14" t="str" cm="1">
        <f t="array" ref="Y215">IF($F215="","",_xlfn.SWITCH($L215,"Equal allocation",ROUND($M215/12,2),"Weighted Allocation",$M215*_xll.BC.TURNOVER(Connection,$F215,,,Y$2,Y$3,IF(ApplyDimOnActuals="Yes",_xlfn.HSTACK(DimArray,DimValuesArray),""))*$A215/IF($H215=0,12,$H215),"Manual Allocation",AK215))</f>
        <v/>
      </c>
      <c r="Z215" s="14" t="str" cm="1">
        <f t="array" ref="Z215">IF($F215="","",_xlfn.SWITCH($L215,"Equal allocation",ROUND($M215/12,2),"Weighted Allocation",$M215*_xll.BC.TURNOVER(Connection,$F215,,,Z$2,Z$3,IF(ApplyDimOnActuals="Yes",_xlfn.HSTACK(DimArray,DimValuesArray),""))*$A215/IF($H215=0,12,$H215),"Manual Allocation",AL215))</f>
        <v/>
      </c>
    </row>
    <row r="216" spans="12:26" x14ac:dyDescent="0.45">
      <c r="L216" s="15" t="str">
        <f t="shared" si="13"/>
        <v/>
      </c>
      <c r="M216" s="14" t="str">
        <f t="shared" si="11"/>
        <v/>
      </c>
      <c r="N216" s="14" t="str">
        <f t="shared" si="12"/>
        <v/>
      </c>
      <c r="O216" s="14" t="str" cm="1">
        <f t="array" ref="O216">IF($F216="","",_xlfn.SWITCH($L216,"Equal allocation",ROUND($M216/12,2),"Weighted Allocation",$M216*_xll.BC.TURNOVER(Connection,$F216,,,O$2,O$3,IF(ApplyDimOnActuals="Yes",_xlfn.HSTACK(DimArray,DimValuesArray),""))*$A216/IF($H216=0,12,$H216),"Manual Allocation",AA216))</f>
        <v/>
      </c>
      <c r="P216" s="14" t="str" cm="1">
        <f t="array" ref="P216">IF($F216="","",_xlfn.SWITCH($L216,"Equal allocation",ROUND($M216/12,2),"Weighted Allocation",$M216*_xll.BC.TURNOVER(Connection,$F216,,,P$2,P$3,IF(ApplyDimOnActuals="Yes",_xlfn.HSTACK(DimArray,DimValuesArray),""))*$A216/IF($H216=0,12,$H216),"Manual Allocation",AB216))</f>
        <v/>
      </c>
      <c r="Q216" s="14" t="str" cm="1">
        <f t="array" ref="Q216">IF($F216="","",_xlfn.SWITCH($L216,"Equal allocation",ROUND($M216/12,2),"Weighted Allocation",$M216*_xll.BC.TURNOVER(Connection,$F216,,,Q$2,Q$3,IF(ApplyDimOnActuals="Yes",_xlfn.HSTACK(DimArray,DimValuesArray),""))*$A216/IF($H216=0,12,$H216),"Manual Allocation",AC216))</f>
        <v/>
      </c>
      <c r="R216" s="14" t="str" cm="1">
        <f t="array" ref="R216">IF($F216="","",_xlfn.SWITCH($L216,"Equal allocation",ROUND($M216/12,2),"Weighted Allocation",$M216*_xll.BC.TURNOVER(Connection,$F216,,,R$2,R$3,IF(ApplyDimOnActuals="Yes",_xlfn.HSTACK(DimArray,DimValuesArray),""))*$A216/IF($H216=0,12,$H216),"Manual Allocation",AD216))</f>
        <v/>
      </c>
      <c r="S216" s="14" t="str" cm="1">
        <f t="array" ref="S216">IF($F216="","",_xlfn.SWITCH($L216,"Equal allocation",ROUND($M216/12,2),"Weighted Allocation",$M216*_xll.BC.TURNOVER(Connection,$F216,,,S$2,S$3,IF(ApplyDimOnActuals="Yes",_xlfn.HSTACK(DimArray,DimValuesArray),""))*$A216/IF($H216=0,12,$H216),"Manual Allocation",AE216))</f>
        <v/>
      </c>
      <c r="T216" s="14" t="str" cm="1">
        <f t="array" ref="T216">IF($F216="","",_xlfn.SWITCH($L216,"Equal allocation",ROUND($M216/12,2),"Weighted Allocation",$M216*_xll.BC.TURNOVER(Connection,$F216,,,T$2,T$3,IF(ApplyDimOnActuals="Yes",_xlfn.HSTACK(DimArray,DimValuesArray),""))*$A216/IF($H216=0,12,$H216),"Manual Allocation",AF216))</f>
        <v/>
      </c>
      <c r="U216" s="14" t="str" cm="1">
        <f t="array" ref="U216">IF($F216="","",_xlfn.SWITCH($L216,"Equal allocation",ROUND($M216/12,2),"Weighted Allocation",$M216*_xll.BC.TURNOVER(Connection,$F216,,,U$2,U$3,IF(ApplyDimOnActuals="Yes",_xlfn.HSTACK(DimArray,DimValuesArray),""))*$A216/IF($H216=0,12,$H216),"Manual Allocation",AG216))</f>
        <v/>
      </c>
      <c r="V216" s="14" t="str" cm="1">
        <f t="array" ref="V216">IF($F216="","",_xlfn.SWITCH($L216,"Equal allocation",ROUND($M216/12,2),"Weighted Allocation",$M216*_xll.BC.TURNOVER(Connection,$F216,,,V$2,V$3,IF(ApplyDimOnActuals="Yes",_xlfn.HSTACK(DimArray,DimValuesArray),""))*$A216/IF($H216=0,12,$H216),"Manual Allocation",AH216))</f>
        <v/>
      </c>
      <c r="W216" s="14" t="str" cm="1">
        <f t="array" ref="W216">IF($F216="","",_xlfn.SWITCH($L216,"Equal allocation",ROUND($M216/12,2),"Weighted Allocation",$M216*_xll.BC.TURNOVER(Connection,$F216,,,W$2,W$3,IF(ApplyDimOnActuals="Yes",_xlfn.HSTACK(DimArray,DimValuesArray),""))*$A216/IF($H216=0,12,$H216),"Manual Allocation",AI216))</f>
        <v/>
      </c>
      <c r="X216" s="14" t="str" cm="1">
        <f t="array" ref="X216">IF($F216="","",_xlfn.SWITCH($L216,"Equal allocation",ROUND($M216/12,2),"Weighted Allocation",$M216*_xll.BC.TURNOVER(Connection,$F216,,,X$2,X$3,IF(ApplyDimOnActuals="Yes",_xlfn.HSTACK(DimArray,DimValuesArray),""))*$A216/IF($H216=0,12,$H216),"Manual Allocation",AJ216))</f>
        <v/>
      </c>
      <c r="Y216" s="14" t="str" cm="1">
        <f t="array" ref="Y216">IF($F216="","",_xlfn.SWITCH($L216,"Equal allocation",ROUND($M216/12,2),"Weighted Allocation",$M216*_xll.BC.TURNOVER(Connection,$F216,,,Y$2,Y$3,IF(ApplyDimOnActuals="Yes",_xlfn.HSTACK(DimArray,DimValuesArray),""))*$A216/IF($H216=0,12,$H216),"Manual Allocation",AK216))</f>
        <v/>
      </c>
      <c r="Z216" s="14" t="str" cm="1">
        <f t="array" ref="Z216">IF($F216="","",_xlfn.SWITCH($L216,"Equal allocation",ROUND($M216/12,2),"Weighted Allocation",$M216*_xll.BC.TURNOVER(Connection,$F216,,,Z$2,Z$3,IF(ApplyDimOnActuals="Yes",_xlfn.HSTACK(DimArray,DimValuesArray),""))*$A216/IF($H216=0,12,$H216),"Manual Allocation",AL216))</f>
        <v/>
      </c>
    </row>
    <row r="217" spans="12:26" x14ac:dyDescent="0.45">
      <c r="L217" s="15" t="str">
        <f t="shared" si="13"/>
        <v/>
      </c>
      <c r="M217" s="14" t="str">
        <f t="shared" si="11"/>
        <v/>
      </c>
      <c r="N217" s="14" t="str">
        <f t="shared" si="12"/>
        <v/>
      </c>
      <c r="O217" s="14" t="str" cm="1">
        <f t="array" ref="O217">IF($F217="","",_xlfn.SWITCH($L217,"Equal allocation",ROUND($M217/12,2),"Weighted Allocation",$M217*_xll.BC.TURNOVER(Connection,$F217,,,O$2,O$3,IF(ApplyDimOnActuals="Yes",_xlfn.HSTACK(DimArray,DimValuesArray),""))*$A217/IF($H217=0,12,$H217),"Manual Allocation",AA217))</f>
        <v/>
      </c>
      <c r="P217" s="14" t="str" cm="1">
        <f t="array" ref="P217">IF($F217="","",_xlfn.SWITCH($L217,"Equal allocation",ROUND($M217/12,2),"Weighted Allocation",$M217*_xll.BC.TURNOVER(Connection,$F217,,,P$2,P$3,IF(ApplyDimOnActuals="Yes",_xlfn.HSTACK(DimArray,DimValuesArray),""))*$A217/IF($H217=0,12,$H217),"Manual Allocation",AB217))</f>
        <v/>
      </c>
      <c r="Q217" s="14" t="str" cm="1">
        <f t="array" ref="Q217">IF($F217="","",_xlfn.SWITCH($L217,"Equal allocation",ROUND($M217/12,2),"Weighted Allocation",$M217*_xll.BC.TURNOVER(Connection,$F217,,,Q$2,Q$3,IF(ApplyDimOnActuals="Yes",_xlfn.HSTACK(DimArray,DimValuesArray),""))*$A217/IF($H217=0,12,$H217),"Manual Allocation",AC217))</f>
        <v/>
      </c>
      <c r="R217" s="14" t="str" cm="1">
        <f t="array" ref="R217">IF($F217="","",_xlfn.SWITCH($L217,"Equal allocation",ROUND($M217/12,2),"Weighted Allocation",$M217*_xll.BC.TURNOVER(Connection,$F217,,,R$2,R$3,IF(ApplyDimOnActuals="Yes",_xlfn.HSTACK(DimArray,DimValuesArray),""))*$A217/IF($H217=0,12,$H217),"Manual Allocation",AD217))</f>
        <v/>
      </c>
      <c r="S217" s="14" t="str" cm="1">
        <f t="array" ref="S217">IF($F217="","",_xlfn.SWITCH($L217,"Equal allocation",ROUND($M217/12,2),"Weighted Allocation",$M217*_xll.BC.TURNOVER(Connection,$F217,,,S$2,S$3,IF(ApplyDimOnActuals="Yes",_xlfn.HSTACK(DimArray,DimValuesArray),""))*$A217/IF($H217=0,12,$H217),"Manual Allocation",AE217))</f>
        <v/>
      </c>
      <c r="T217" s="14" t="str" cm="1">
        <f t="array" ref="T217">IF($F217="","",_xlfn.SWITCH($L217,"Equal allocation",ROUND($M217/12,2),"Weighted Allocation",$M217*_xll.BC.TURNOVER(Connection,$F217,,,T$2,T$3,IF(ApplyDimOnActuals="Yes",_xlfn.HSTACK(DimArray,DimValuesArray),""))*$A217/IF($H217=0,12,$H217),"Manual Allocation",AF217))</f>
        <v/>
      </c>
      <c r="U217" s="14" t="str" cm="1">
        <f t="array" ref="U217">IF($F217="","",_xlfn.SWITCH($L217,"Equal allocation",ROUND($M217/12,2),"Weighted Allocation",$M217*_xll.BC.TURNOVER(Connection,$F217,,,U$2,U$3,IF(ApplyDimOnActuals="Yes",_xlfn.HSTACK(DimArray,DimValuesArray),""))*$A217/IF($H217=0,12,$H217),"Manual Allocation",AG217))</f>
        <v/>
      </c>
      <c r="V217" s="14" t="str" cm="1">
        <f t="array" ref="V217">IF($F217="","",_xlfn.SWITCH($L217,"Equal allocation",ROUND($M217/12,2),"Weighted Allocation",$M217*_xll.BC.TURNOVER(Connection,$F217,,,V$2,V$3,IF(ApplyDimOnActuals="Yes",_xlfn.HSTACK(DimArray,DimValuesArray),""))*$A217/IF($H217=0,12,$H217),"Manual Allocation",AH217))</f>
        <v/>
      </c>
      <c r="W217" s="14" t="str" cm="1">
        <f t="array" ref="W217">IF($F217="","",_xlfn.SWITCH($L217,"Equal allocation",ROUND($M217/12,2),"Weighted Allocation",$M217*_xll.BC.TURNOVER(Connection,$F217,,,W$2,W$3,IF(ApplyDimOnActuals="Yes",_xlfn.HSTACK(DimArray,DimValuesArray),""))*$A217/IF($H217=0,12,$H217),"Manual Allocation",AI217))</f>
        <v/>
      </c>
      <c r="X217" s="14" t="str" cm="1">
        <f t="array" ref="X217">IF($F217="","",_xlfn.SWITCH($L217,"Equal allocation",ROUND($M217/12,2),"Weighted Allocation",$M217*_xll.BC.TURNOVER(Connection,$F217,,,X$2,X$3,IF(ApplyDimOnActuals="Yes",_xlfn.HSTACK(DimArray,DimValuesArray),""))*$A217/IF($H217=0,12,$H217),"Manual Allocation",AJ217))</f>
        <v/>
      </c>
      <c r="Y217" s="14" t="str" cm="1">
        <f t="array" ref="Y217">IF($F217="","",_xlfn.SWITCH($L217,"Equal allocation",ROUND($M217/12,2),"Weighted Allocation",$M217*_xll.BC.TURNOVER(Connection,$F217,,,Y$2,Y$3,IF(ApplyDimOnActuals="Yes",_xlfn.HSTACK(DimArray,DimValuesArray),""))*$A217/IF($H217=0,12,$H217),"Manual Allocation",AK217))</f>
        <v/>
      </c>
      <c r="Z217" s="14" t="str" cm="1">
        <f t="array" ref="Z217">IF($F217="","",_xlfn.SWITCH($L217,"Equal allocation",ROUND($M217/12,2),"Weighted Allocation",$M217*_xll.BC.TURNOVER(Connection,$F217,,,Z$2,Z$3,IF(ApplyDimOnActuals="Yes",_xlfn.HSTACK(DimArray,DimValuesArray),""))*$A217/IF($H217=0,12,$H217),"Manual Allocation",AL217))</f>
        <v/>
      </c>
    </row>
    <row r="218" spans="12:26" x14ac:dyDescent="0.45">
      <c r="L218" s="15" t="str">
        <f t="shared" si="13"/>
        <v/>
      </c>
      <c r="M218" s="14" t="str">
        <f t="shared" si="11"/>
        <v/>
      </c>
      <c r="N218" s="14" t="str">
        <f t="shared" si="12"/>
        <v/>
      </c>
      <c r="O218" s="14" t="str" cm="1">
        <f t="array" ref="O218">IF($F218="","",_xlfn.SWITCH($L218,"Equal allocation",ROUND($M218/12,2),"Weighted Allocation",$M218*_xll.BC.TURNOVER(Connection,$F218,,,O$2,O$3,IF(ApplyDimOnActuals="Yes",_xlfn.HSTACK(DimArray,DimValuesArray),""))*$A218/IF($H218=0,12,$H218),"Manual Allocation",AA218))</f>
        <v/>
      </c>
      <c r="P218" s="14" t="str" cm="1">
        <f t="array" ref="P218">IF($F218="","",_xlfn.SWITCH($L218,"Equal allocation",ROUND($M218/12,2),"Weighted Allocation",$M218*_xll.BC.TURNOVER(Connection,$F218,,,P$2,P$3,IF(ApplyDimOnActuals="Yes",_xlfn.HSTACK(DimArray,DimValuesArray),""))*$A218/IF($H218=0,12,$H218),"Manual Allocation",AB218))</f>
        <v/>
      </c>
      <c r="Q218" s="14" t="str" cm="1">
        <f t="array" ref="Q218">IF($F218="","",_xlfn.SWITCH($L218,"Equal allocation",ROUND($M218/12,2),"Weighted Allocation",$M218*_xll.BC.TURNOVER(Connection,$F218,,,Q$2,Q$3,IF(ApplyDimOnActuals="Yes",_xlfn.HSTACK(DimArray,DimValuesArray),""))*$A218/IF($H218=0,12,$H218),"Manual Allocation",AC218))</f>
        <v/>
      </c>
      <c r="R218" s="14" t="str" cm="1">
        <f t="array" ref="R218">IF($F218="","",_xlfn.SWITCH($L218,"Equal allocation",ROUND($M218/12,2),"Weighted Allocation",$M218*_xll.BC.TURNOVER(Connection,$F218,,,R$2,R$3,IF(ApplyDimOnActuals="Yes",_xlfn.HSTACK(DimArray,DimValuesArray),""))*$A218/IF($H218=0,12,$H218),"Manual Allocation",AD218))</f>
        <v/>
      </c>
      <c r="S218" s="14" t="str" cm="1">
        <f t="array" ref="S218">IF($F218="","",_xlfn.SWITCH($L218,"Equal allocation",ROUND($M218/12,2),"Weighted Allocation",$M218*_xll.BC.TURNOVER(Connection,$F218,,,S$2,S$3,IF(ApplyDimOnActuals="Yes",_xlfn.HSTACK(DimArray,DimValuesArray),""))*$A218/IF($H218=0,12,$H218),"Manual Allocation",AE218))</f>
        <v/>
      </c>
      <c r="T218" s="14" t="str" cm="1">
        <f t="array" ref="T218">IF($F218="","",_xlfn.SWITCH($L218,"Equal allocation",ROUND($M218/12,2),"Weighted Allocation",$M218*_xll.BC.TURNOVER(Connection,$F218,,,T$2,T$3,IF(ApplyDimOnActuals="Yes",_xlfn.HSTACK(DimArray,DimValuesArray),""))*$A218/IF($H218=0,12,$H218),"Manual Allocation",AF218))</f>
        <v/>
      </c>
      <c r="U218" s="14" t="str" cm="1">
        <f t="array" ref="U218">IF($F218="","",_xlfn.SWITCH($L218,"Equal allocation",ROUND($M218/12,2),"Weighted Allocation",$M218*_xll.BC.TURNOVER(Connection,$F218,,,U$2,U$3,IF(ApplyDimOnActuals="Yes",_xlfn.HSTACK(DimArray,DimValuesArray),""))*$A218/IF($H218=0,12,$H218),"Manual Allocation",AG218))</f>
        <v/>
      </c>
      <c r="V218" s="14" t="str" cm="1">
        <f t="array" ref="V218">IF($F218="","",_xlfn.SWITCH($L218,"Equal allocation",ROUND($M218/12,2),"Weighted Allocation",$M218*_xll.BC.TURNOVER(Connection,$F218,,,V$2,V$3,IF(ApplyDimOnActuals="Yes",_xlfn.HSTACK(DimArray,DimValuesArray),""))*$A218/IF($H218=0,12,$H218),"Manual Allocation",AH218))</f>
        <v/>
      </c>
      <c r="W218" s="14" t="str" cm="1">
        <f t="array" ref="W218">IF($F218="","",_xlfn.SWITCH($L218,"Equal allocation",ROUND($M218/12,2),"Weighted Allocation",$M218*_xll.BC.TURNOVER(Connection,$F218,,,W$2,W$3,IF(ApplyDimOnActuals="Yes",_xlfn.HSTACK(DimArray,DimValuesArray),""))*$A218/IF($H218=0,12,$H218),"Manual Allocation",AI218))</f>
        <v/>
      </c>
      <c r="X218" s="14" t="str" cm="1">
        <f t="array" ref="X218">IF($F218="","",_xlfn.SWITCH($L218,"Equal allocation",ROUND($M218/12,2),"Weighted Allocation",$M218*_xll.BC.TURNOVER(Connection,$F218,,,X$2,X$3,IF(ApplyDimOnActuals="Yes",_xlfn.HSTACK(DimArray,DimValuesArray),""))*$A218/IF($H218=0,12,$H218),"Manual Allocation",AJ218))</f>
        <v/>
      </c>
      <c r="Y218" s="14" t="str" cm="1">
        <f t="array" ref="Y218">IF($F218="","",_xlfn.SWITCH($L218,"Equal allocation",ROUND($M218/12,2),"Weighted Allocation",$M218*_xll.BC.TURNOVER(Connection,$F218,,,Y$2,Y$3,IF(ApplyDimOnActuals="Yes",_xlfn.HSTACK(DimArray,DimValuesArray),""))*$A218/IF($H218=0,12,$H218),"Manual Allocation",AK218))</f>
        <v/>
      </c>
      <c r="Z218" s="14" t="str" cm="1">
        <f t="array" ref="Z218">IF($F218="","",_xlfn.SWITCH($L218,"Equal allocation",ROUND($M218/12,2),"Weighted Allocation",$M218*_xll.BC.TURNOVER(Connection,$F218,,,Z$2,Z$3,IF(ApplyDimOnActuals="Yes",_xlfn.HSTACK(DimArray,DimValuesArray),""))*$A218/IF($H218=0,12,$H218),"Manual Allocation",AL218))</f>
        <v/>
      </c>
    </row>
    <row r="219" spans="12:26" x14ac:dyDescent="0.45">
      <c r="L219" s="15" t="str">
        <f t="shared" si="13"/>
        <v/>
      </c>
      <c r="M219" s="14" t="str">
        <f t="shared" si="11"/>
        <v/>
      </c>
      <c r="N219" s="14" t="str">
        <f t="shared" si="12"/>
        <v/>
      </c>
      <c r="O219" s="14" t="str" cm="1">
        <f t="array" ref="O219">IF($F219="","",_xlfn.SWITCH($L219,"Equal allocation",ROUND($M219/12,2),"Weighted Allocation",$M219*_xll.BC.TURNOVER(Connection,$F219,,,O$2,O$3,IF(ApplyDimOnActuals="Yes",_xlfn.HSTACK(DimArray,DimValuesArray),""))*$A219/IF($H219=0,12,$H219),"Manual Allocation",AA219))</f>
        <v/>
      </c>
      <c r="P219" s="14" t="str" cm="1">
        <f t="array" ref="P219">IF($F219="","",_xlfn.SWITCH($L219,"Equal allocation",ROUND($M219/12,2),"Weighted Allocation",$M219*_xll.BC.TURNOVER(Connection,$F219,,,P$2,P$3,IF(ApplyDimOnActuals="Yes",_xlfn.HSTACK(DimArray,DimValuesArray),""))*$A219/IF($H219=0,12,$H219),"Manual Allocation",AB219))</f>
        <v/>
      </c>
      <c r="Q219" s="14" t="str" cm="1">
        <f t="array" ref="Q219">IF($F219="","",_xlfn.SWITCH($L219,"Equal allocation",ROUND($M219/12,2),"Weighted Allocation",$M219*_xll.BC.TURNOVER(Connection,$F219,,,Q$2,Q$3,IF(ApplyDimOnActuals="Yes",_xlfn.HSTACK(DimArray,DimValuesArray),""))*$A219/IF($H219=0,12,$H219),"Manual Allocation",AC219))</f>
        <v/>
      </c>
      <c r="R219" s="14" t="str" cm="1">
        <f t="array" ref="R219">IF($F219="","",_xlfn.SWITCH($L219,"Equal allocation",ROUND($M219/12,2),"Weighted Allocation",$M219*_xll.BC.TURNOVER(Connection,$F219,,,R$2,R$3,IF(ApplyDimOnActuals="Yes",_xlfn.HSTACK(DimArray,DimValuesArray),""))*$A219/IF($H219=0,12,$H219),"Manual Allocation",AD219))</f>
        <v/>
      </c>
      <c r="S219" s="14" t="str" cm="1">
        <f t="array" ref="S219">IF($F219="","",_xlfn.SWITCH($L219,"Equal allocation",ROUND($M219/12,2),"Weighted Allocation",$M219*_xll.BC.TURNOVER(Connection,$F219,,,S$2,S$3,IF(ApplyDimOnActuals="Yes",_xlfn.HSTACK(DimArray,DimValuesArray),""))*$A219/IF($H219=0,12,$H219),"Manual Allocation",AE219))</f>
        <v/>
      </c>
      <c r="T219" s="14" t="str" cm="1">
        <f t="array" ref="T219">IF($F219="","",_xlfn.SWITCH($L219,"Equal allocation",ROUND($M219/12,2),"Weighted Allocation",$M219*_xll.BC.TURNOVER(Connection,$F219,,,T$2,T$3,IF(ApplyDimOnActuals="Yes",_xlfn.HSTACK(DimArray,DimValuesArray),""))*$A219/IF($H219=0,12,$H219),"Manual Allocation",AF219))</f>
        <v/>
      </c>
      <c r="U219" s="14" t="str" cm="1">
        <f t="array" ref="U219">IF($F219="","",_xlfn.SWITCH($L219,"Equal allocation",ROUND($M219/12,2),"Weighted Allocation",$M219*_xll.BC.TURNOVER(Connection,$F219,,,U$2,U$3,IF(ApplyDimOnActuals="Yes",_xlfn.HSTACK(DimArray,DimValuesArray),""))*$A219/IF($H219=0,12,$H219),"Manual Allocation",AG219))</f>
        <v/>
      </c>
      <c r="V219" s="14" t="str" cm="1">
        <f t="array" ref="V219">IF($F219="","",_xlfn.SWITCH($L219,"Equal allocation",ROUND($M219/12,2),"Weighted Allocation",$M219*_xll.BC.TURNOVER(Connection,$F219,,,V$2,V$3,IF(ApplyDimOnActuals="Yes",_xlfn.HSTACK(DimArray,DimValuesArray),""))*$A219/IF($H219=0,12,$H219),"Manual Allocation",AH219))</f>
        <v/>
      </c>
      <c r="W219" s="14" t="str" cm="1">
        <f t="array" ref="W219">IF($F219="","",_xlfn.SWITCH($L219,"Equal allocation",ROUND($M219/12,2),"Weighted Allocation",$M219*_xll.BC.TURNOVER(Connection,$F219,,,W$2,W$3,IF(ApplyDimOnActuals="Yes",_xlfn.HSTACK(DimArray,DimValuesArray),""))*$A219/IF($H219=0,12,$H219),"Manual Allocation",AI219))</f>
        <v/>
      </c>
      <c r="X219" s="14" t="str" cm="1">
        <f t="array" ref="X219">IF($F219="","",_xlfn.SWITCH($L219,"Equal allocation",ROUND($M219/12,2),"Weighted Allocation",$M219*_xll.BC.TURNOVER(Connection,$F219,,,X$2,X$3,IF(ApplyDimOnActuals="Yes",_xlfn.HSTACK(DimArray,DimValuesArray),""))*$A219/IF($H219=0,12,$H219),"Manual Allocation",AJ219))</f>
        <v/>
      </c>
      <c r="Y219" s="14" t="str" cm="1">
        <f t="array" ref="Y219">IF($F219="","",_xlfn.SWITCH($L219,"Equal allocation",ROUND($M219/12,2),"Weighted Allocation",$M219*_xll.BC.TURNOVER(Connection,$F219,,,Y$2,Y$3,IF(ApplyDimOnActuals="Yes",_xlfn.HSTACK(DimArray,DimValuesArray),""))*$A219/IF($H219=0,12,$H219),"Manual Allocation",AK219))</f>
        <v/>
      </c>
      <c r="Z219" s="14" t="str" cm="1">
        <f t="array" ref="Z219">IF($F219="","",_xlfn.SWITCH($L219,"Equal allocation",ROUND($M219/12,2),"Weighted Allocation",$M219*_xll.BC.TURNOVER(Connection,$F219,,,Z$2,Z$3,IF(ApplyDimOnActuals="Yes",_xlfn.HSTACK(DimArray,DimValuesArray),""))*$A219/IF($H219=0,12,$H219),"Manual Allocation",AL219))</f>
        <v/>
      </c>
    </row>
    <row r="220" spans="12:26" x14ac:dyDescent="0.45">
      <c r="L220" s="15" t="str">
        <f t="shared" si="13"/>
        <v/>
      </c>
      <c r="M220" s="14" t="str">
        <f t="shared" si="11"/>
        <v/>
      </c>
      <c r="N220" s="14" t="str">
        <f t="shared" si="12"/>
        <v/>
      </c>
      <c r="O220" s="14" t="str" cm="1">
        <f t="array" ref="O220">IF($F220="","",_xlfn.SWITCH($L220,"Equal allocation",ROUND($M220/12,2),"Weighted Allocation",$M220*_xll.BC.TURNOVER(Connection,$F220,,,O$2,O$3,IF(ApplyDimOnActuals="Yes",_xlfn.HSTACK(DimArray,DimValuesArray),""))*$A220/IF($H220=0,12,$H220),"Manual Allocation",AA220))</f>
        <v/>
      </c>
      <c r="P220" s="14" t="str" cm="1">
        <f t="array" ref="P220">IF($F220="","",_xlfn.SWITCH($L220,"Equal allocation",ROUND($M220/12,2),"Weighted Allocation",$M220*_xll.BC.TURNOVER(Connection,$F220,,,P$2,P$3,IF(ApplyDimOnActuals="Yes",_xlfn.HSTACK(DimArray,DimValuesArray),""))*$A220/IF($H220=0,12,$H220),"Manual Allocation",AB220))</f>
        <v/>
      </c>
      <c r="Q220" s="14" t="str" cm="1">
        <f t="array" ref="Q220">IF($F220="","",_xlfn.SWITCH($L220,"Equal allocation",ROUND($M220/12,2),"Weighted Allocation",$M220*_xll.BC.TURNOVER(Connection,$F220,,,Q$2,Q$3,IF(ApplyDimOnActuals="Yes",_xlfn.HSTACK(DimArray,DimValuesArray),""))*$A220/IF($H220=0,12,$H220),"Manual Allocation",AC220))</f>
        <v/>
      </c>
      <c r="R220" s="14" t="str" cm="1">
        <f t="array" ref="R220">IF($F220="","",_xlfn.SWITCH($L220,"Equal allocation",ROUND($M220/12,2),"Weighted Allocation",$M220*_xll.BC.TURNOVER(Connection,$F220,,,R$2,R$3,IF(ApplyDimOnActuals="Yes",_xlfn.HSTACK(DimArray,DimValuesArray),""))*$A220/IF($H220=0,12,$H220),"Manual Allocation",AD220))</f>
        <v/>
      </c>
      <c r="S220" s="14" t="str" cm="1">
        <f t="array" ref="S220">IF($F220="","",_xlfn.SWITCH($L220,"Equal allocation",ROUND($M220/12,2),"Weighted Allocation",$M220*_xll.BC.TURNOVER(Connection,$F220,,,S$2,S$3,IF(ApplyDimOnActuals="Yes",_xlfn.HSTACK(DimArray,DimValuesArray),""))*$A220/IF($H220=0,12,$H220),"Manual Allocation",AE220))</f>
        <v/>
      </c>
      <c r="T220" s="14" t="str" cm="1">
        <f t="array" ref="T220">IF($F220="","",_xlfn.SWITCH($L220,"Equal allocation",ROUND($M220/12,2),"Weighted Allocation",$M220*_xll.BC.TURNOVER(Connection,$F220,,,T$2,T$3,IF(ApplyDimOnActuals="Yes",_xlfn.HSTACK(DimArray,DimValuesArray),""))*$A220/IF($H220=0,12,$H220),"Manual Allocation",AF220))</f>
        <v/>
      </c>
      <c r="U220" s="14" t="str" cm="1">
        <f t="array" ref="U220">IF($F220="","",_xlfn.SWITCH($L220,"Equal allocation",ROUND($M220/12,2),"Weighted Allocation",$M220*_xll.BC.TURNOVER(Connection,$F220,,,U$2,U$3,IF(ApplyDimOnActuals="Yes",_xlfn.HSTACK(DimArray,DimValuesArray),""))*$A220/IF($H220=0,12,$H220),"Manual Allocation",AG220))</f>
        <v/>
      </c>
      <c r="V220" s="14" t="str" cm="1">
        <f t="array" ref="V220">IF($F220="","",_xlfn.SWITCH($L220,"Equal allocation",ROUND($M220/12,2),"Weighted Allocation",$M220*_xll.BC.TURNOVER(Connection,$F220,,,V$2,V$3,IF(ApplyDimOnActuals="Yes",_xlfn.HSTACK(DimArray,DimValuesArray),""))*$A220/IF($H220=0,12,$H220),"Manual Allocation",AH220))</f>
        <v/>
      </c>
      <c r="W220" s="14" t="str" cm="1">
        <f t="array" ref="W220">IF($F220="","",_xlfn.SWITCH($L220,"Equal allocation",ROUND($M220/12,2),"Weighted Allocation",$M220*_xll.BC.TURNOVER(Connection,$F220,,,W$2,W$3,IF(ApplyDimOnActuals="Yes",_xlfn.HSTACK(DimArray,DimValuesArray),""))*$A220/IF($H220=0,12,$H220),"Manual Allocation",AI220))</f>
        <v/>
      </c>
      <c r="X220" s="14" t="str" cm="1">
        <f t="array" ref="X220">IF($F220="","",_xlfn.SWITCH($L220,"Equal allocation",ROUND($M220/12,2),"Weighted Allocation",$M220*_xll.BC.TURNOVER(Connection,$F220,,,X$2,X$3,IF(ApplyDimOnActuals="Yes",_xlfn.HSTACK(DimArray,DimValuesArray),""))*$A220/IF($H220=0,12,$H220),"Manual Allocation",AJ220))</f>
        <v/>
      </c>
      <c r="Y220" s="14" t="str" cm="1">
        <f t="array" ref="Y220">IF($F220="","",_xlfn.SWITCH($L220,"Equal allocation",ROUND($M220/12,2),"Weighted Allocation",$M220*_xll.BC.TURNOVER(Connection,$F220,,,Y$2,Y$3,IF(ApplyDimOnActuals="Yes",_xlfn.HSTACK(DimArray,DimValuesArray),""))*$A220/IF($H220=0,12,$H220),"Manual Allocation",AK220))</f>
        <v/>
      </c>
      <c r="Z220" s="14" t="str" cm="1">
        <f t="array" ref="Z220">IF($F220="","",_xlfn.SWITCH($L220,"Equal allocation",ROUND($M220/12,2),"Weighted Allocation",$M220*_xll.BC.TURNOVER(Connection,$F220,,,Z$2,Z$3,IF(ApplyDimOnActuals="Yes",_xlfn.HSTACK(DimArray,DimValuesArray),""))*$A220/IF($H220=0,12,$H220),"Manual Allocation",AL220))</f>
        <v/>
      </c>
    </row>
    <row r="221" spans="12:26" x14ac:dyDescent="0.45">
      <c r="L221" s="15" t="str">
        <f t="shared" ref="L221:L284" si="14">IF(F221&lt;&gt;"","Equal Allocation","")</f>
        <v/>
      </c>
      <c r="M221" s="14" t="str">
        <f t="shared" si="11"/>
        <v/>
      </c>
      <c r="N221" s="14" t="str">
        <f t="shared" si="12"/>
        <v/>
      </c>
      <c r="O221" s="14" t="str" cm="1">
        <f t="array" ref="O221">IF($F221="","",_xlfn.SWITCH($L221,"Equal allocation",ROUND($M221/12,2),"Weighted Allocation",$M221*_xll.BC.TURNOVER(Connection,$F221,,,O$2,O$3,IF(ApplyDimOnActuals="Yes",_xlfn.HSTACK(DimArray,DimValuesArray),""))*$A221/IF($H221=0,12,$H221),"Manual Allocation",AA221))</f>
        <v/>
      </c>
      <c r="P221" s="14" t="str" cm="1">
        <f t="array" ref="P221">IF($F221="","",_xlfn.SWITCH($L221,"Equal allocation",ROUND($M221/12,2),"Weighted Allocation",$M221*_xll.BC.TURNOVER(Connection,$F221,,,P$2,P$3,IF(ApplyDimOnActuals="Yes",_xlfn.HSTACK(DimArray,DimValuesArray),""))*$A221/IF($H221=0,12,$H221),"Manual Allocation",AB221))</f>
        <v/>
      </c>
      <c r="Q221" s="14" t="str" cm="1">
        <f t="array" ref="Q221">IF($F221="","",_xlfn.SWITCH($L221,"Equal allocation",ROUND($M221/12,2),"Weighted Allocation",$M221*_xll.BC.TURNOVER(Connection,$F221,,,Q$2,Q$3,IF(ApplyDimOnActuals="Yes",_xlfn.HSTACK(DimArray,DimValuesArray),""))*$A221/IF($H221=0,12,$H221),"Manual Allocation",AC221))</f>
        <v/>
      </c>
      <c r="R221" s="14" t="str" cm="1">
        <f t="array" ref="R221">IF($F221="","",_xlfn.SWITCH($L221,"Equal allocation",ROUND($M221/12,2),"Weighted Allocation",$M221*_xll.BC.TURNOVER(Connection,$F221,,,R$2,R$3,IF(ApplyDimOnActuals="Yes",_xlfn.HSTACK(DimArray,DimValuesArray),""))*$A221/IF($H221=0,12,$H221),"Manual Allocation",AD221))</f>
        <v/>
      </c>
      <c r="S221" s="14" t="str" cm="1">
        <f t="array" ref="S221">IF($F221="","",_xlfn.SWITCH($L221,"Equal allocation",ROUND($M221/12,2),"Weighted Allocation",$M221*_xll.BC.TURNOVER(Connection,$F221,,,S$2,S$3,IF(ApplyDimOnActuals="Yes",_xlfn.HSTACK(DimArray,DimValuesArray),""))*$A221/IF($H221=0,12,$H221),"Manual Allocation",AE221))</f>
        <v/>
      </c>
      <c r="T221" s="14" t="str" cm="1">
        <f t="array" ref="T221">IF($F221="","",_xlfn.SWITCH($L221,"Equal allocation",ROUND($M221/12,2),"Weighted Allocation",$M221*_xll.BC.TURNOVER(Connection,$F221,,,T$2,T$3,IF(ApplyDimOnActuals="Yes",_xlfn.HSTACK(DimArray,DimValuesArray),""))*$A221/IF($H221=0,12,$H221),"Manual Allocation",AF221))</f>
        <v/>
      </c>
      <c r="U221" s="14" t="str" cm="1">
        <f t="array" ref="U221">IF($F221="","",_xlfn.SWITCH($L221,"Equal allocation",ROUND($M221/12,2),"Weighted Allocation",$M221*_xll.BC.TURNOVER(Connection,$F221,,,U$2,U$3,IF(ApplyDimOnActuals="Yes",_xlfn.HSTACK(DimArray,DimValuesArray),""))*$A221/IF($H221=0,12,$H221),"Manual Allocation",AG221))</f>
        <v/>
      </c>
      <c r="V221" s="14" t="str" cm="1">
        <f t="array" ref="V221">IF($F221="","",_xlfn.SWITCH($L221,"Equal allocation",ROUND($M221/12,2),"Weighted Allocation",$M221*_xll.BC.TURNOVER(Connection,$F221,,,V$2,V$3,IF(ApplyDimOnActuals="Yes",_xlfn.HSTACK(DimArray,DimValuesArray),""))*$A221/IF($H221=0,12,$H221),"Manual Allocation",AH221))</f>
        <v/>
      </c>
      <c r="W221" s="14" t="str" cm="1">
        <f t="array" ref="W221">IF($F221="","",_xlfn.SWITCH($L221,"Equal allocation",ROUND($M221/12,2),"Weighted Allocation",$M221*_xll.BC.TURNOVER(Connection,$F221,,,W$2,W$3,IF(ApplyDimOnActuals="Yes",_xlfn.HSTACK(DimArray,DimValuesArray),""))*$A221/IF($H221=0,12,$H221),"Manual Allocation",AI221))</f>
        <v/>
      </c>
      <c r="X221" s="14" t="str" cm="1">
        <f t="array" ref="X221">IF($F221="","",_xlfn.SWITCH($L221,"Equal allocation",ROUND($M221/12,2),"Weighted Allocation",$M221*_xll.BC.TURNOVER(Connection,$F221,,,X$2,X$3,IF(ApplyDimOnActuals="Yes",_xlfn.HSTACK(DimArray,DimValuesArray),""))*$A221/IF($H221=0,12,$H221),"Manual Allocation",AJ221))</f>
        <v/>
      </c>
      <c r="Y221" s="14" t="str" cm="1">
        <f t="array" ref="Y221">IF($F221="","",_xlfn.SWITCH($L221,"Equal allocation",ROUND($M221/12,2),"Weighted Allocation",$M221*_xll.BC.TURNOVER(Connection,$F221,,,Y$2,Y$3,IF(ApplyDimOnActuals="Yes",_xlfn.HSTACK(DimArray,DimValuesArray),""))*$A221/IF($H221=0,12,$H221),"Manual Allocation",AK221))</f>
        <v/>
      </c>
      <c r="Z221" s="14" t="str" cm="1">
        <f t="array" ref="Z221">IF($F221="","",_xlfn.SWITCH($L221,"Equal allocation",ROUND($M221/12,2),"Weighted Allocation",$M221*_xll.BC.TURNOVER(Connection,$F221,,,Z$2,Z$3,IF(ApplyDimOnActuals="Yes",_xlfn.HSTACK(DimArray,DimValuesArray),""))*$A221/IF($H221=0,12,$H221),"Manual Allocation",AL221))</f>
        <v/>
      </c>
    </row>
    <row r="222" spans="12:26" x14ac:dyDescent="0.45">
      <c r="L222" s="15" t="str">
        <f t="shared" si="14"/>
        <v/>
      </c>
      <c r="M222" s="14" t="str">
        <f t="shared" si="11"/>
        <v/>
      </c>
      <c r="N222" s="14" t="str">
        <f t="shared" si="12"/>
        <v/>
      </c>
      <c r="O222" s="14" t="str" cm="1">
        <f t="array" ref="O222">IF($F222="","",_xlfn.SWITCH($L222,"Equal allocation",ROUND($M222/12,2),"Weighted Allocation",$M222*_xll.BC.TURNOVER(Connection,$F222,,,O$2,O$3,IF(ApplyDimOnActuals="Yes",_xlfn.HSTACK(DimArray,DimValuesArray),""))*$A222/IF($H222=0,12,$H222),"Manual Allocation",AA222))</f>
        <v/>
      </c>
      <c r="P222" s="14" t="str" cm="1">
        <f t="array" ref="P222">IF($F222="","",_xlfn.SWITCH($L222,"Equal allocation",ROUND($M222/12,2),"Weighted Allocation",$M222*_xll.BC.TURNOVER(Connection,$F222,,,P$2,P$3,IF(ApplyDimOnActuals="Yes",_xlfn.HSTACK(DimArray,DimValuesArray),""))*$A222/IF($H222=0,12,$H222),"Manual Allocation",AB222))</f>
        <v/>
      </c>
      <c r="Q222" s="14" t="str" cm="1">
        <f t="array" ref="Q222">IF($F222="","",_xlfn.SWITCH($L222,"Equal allocation",ROUND($M222/12,2),"Weighted Allocation",$M222*_xll.BC.TURNOVER(Connection,$F222,,,Q$2,Q$3,IF(ApplyDimOnActuals="Yes",_xlfn.HSTACK(DimArray,DimValuesArray),""))*$A222/IF($H222=0,12,$H222),"Manual Allocation",AC222))</f>
        <v/>
      </c>
      <c r="R222" s="14" t="str" cm="1">
        <f t="array" ref="R222">IF($F222="","",_xlfn.SWITCH($L222,"Equal allocation",ROUND($M222/12,2),"Weighted Allocation",$M222*_xll.BC.TURNOVER(Connection,$F222,,,R$2,R$3,IF(ApplyDimOnActuals="Yes",_xlfn.HSTACK(DimArray,DimValuesArray),""))*$A222/IF($H222=0,12,$H222),"Manual Allocation",AD222))</f>
        <v/>
      </c>
      <c r="S222" s="14" t="str" cm="1">
        <f t="array" ref="S222">IF($F222="","",_xlfn.SWITCH($L222,"Equal allocation",ROUND($M222/12,2),"Weighted Allocation",$M222*_xll.BC.TURNOVER(Connection,$F222,,,S$2,S$3,IF(ApplyDimOnActuals="Yes",_xlfn.HSTACK(DimArray,DimValuesArray),""))*$A222/IF($H222=0,12,$H222),"Manual Allocation",AE222))</f>
        <v/>
      </c>
      <c r="T222" s="14" t="str" cm="1">
        <f t="array" ref="T222">IF($F222="","",_xlfn.SWITCH($L222,"Equal allocation",ROUND($M222/12,2),"Weighted Allocation",$M222*_xll.BC.TURNOVER(Connection,$F222,,,T$2,T$3,IF(ApplyDimOnActuals="Yes",_xlfn.HSTACK(DimArray,DimValuesArray),""))*$A222/IF($H222=0,12,$H222),"Manual Allocation",AF222))</f>
        <v/>
      </c>
      <c r="U222" s="14" t="str" cm="1">
        <f t="array" ref="U222">IF($F222="","",_xlfn.SWITCH($L222,"Equal allocation",ROUND($M222/12,2),"Weighted Allocation",$M222*_xll.BC.TURNOVER(Connection,$F222,,,U$2,U$3,IF(ApplyDimOnActuals="Yes",_xlfn.HSTACK(DimArray,DimValuesArray),""))*$A222/IF($H222=0,12,$H222),"Manual Allocation",AG222))</f>
        <v/>
      </c>
      <c r="V222" s="14" t="str" cm="1">
        <f t="array" ref="V222">IF($F222="","",_xlfn.SWITCH($L222,"Equal allocation",ROUND($M222/12,2),"Weighted Allocation",$M222*_xll.BC.TURNOVER(Connection,$F222,,,V$2,V$3,IF(ApplyDimOnActuals="Yes",_xlfn.HSTACK(DimArray,DimValuesArray),""))*$A222/IF($H222=0,12,$H222),"Manual Allocation",AH222))</f>
        <v/>
      </c>
      <c r="W222" s="14" t="str" cm="1">
        <f t="array" ref="W222">IF($F222="","",_xlfn.SWITCH($L222,"Equal allocation",ROUND($M222/12,2),"Weighted Allocation",$M222*_xll.BC.TURNOVER(Connection,$F222,,,W$2,W$3,IF(ApplyDimOnActuals="Yes",_xlfn.HSTACK(DimArray,DimValuesArray),""))*$A222/IF($H222=0,12,$H222),"Manual Allocation",AI222))</f>
        <v/>
      </c>
      <c r="X222" s="14" t="str" cm="1">
        <f t="array" ref="X222">IF($F222="","",_xlfn.SWITCH($L222,"Equal allocation",ROUND($M222/12,2),"Weighted Allocation",$M222*_xll.BC.TURNOVER(Connection,$F222,,,X$2,X$3,IF(ApplyDimOnActuals="Yes",_xlfn.HSTACK(DimArray,DimValuesArray),""))*$A222/IF($H222=0,12,$H222),"Manual Allocation",AJ222))</f>
        <v/>
      </c>
      <c r="Y222" s="14" t="str" cm="1">
        <f t="array" ref="Y222">IF($F222="","",_xlfn.SWITCH($L222,"Equal allocation",ROUND($M222/12,2),"Weighted Allocation",$M222*_xll.BC.TURNOVER(Connection,$F222,,,Y$2,Y$3,IF(ApplyDimOnActuals="Yes",_xlfn.HSTACK(DimArray,DimValuesArray),""))*$A222/IF($H222=0,12,$H222),"Manual Allocation",AK222))</f>
        <v/>
      </c>
      <c r="Z222" s="14" t="str" cm="1">
        <f t="array" ref="Z222">IF($F222="","",_xlfn.SWITCH($L222,"Equal allocation",ROUND($M222/12,2),"Weighted Allocation",$M222*_xll.BC.TURNOVER(Connection,$F222,,,Z$2,Z$3,IF(ApplyDimOnActuals="Yes",_xlfn.HSTACK(DimArray,DimValuesArray),""))*$A222/IF($H222=0,12,$H222),"Manual Allocation",AL222))</f>
        <v/>
      </c>
    </row>
    <row r="223" spans="12:26" x14ac:dyDescent="0.45">
      <c r="L223" s="15" t="str">
        <f t="shared" si="14"/>
        <v/>
      </c>
      <c r="M223" s="14" t="str">
        <f t="shared" si="11"/>
        <v/>
      </c>
      <c r="N223" s="14" t="str">
        <f t="shared" si="12"/>
        <v/>
      </c>
      <c r="O223" s="14" t="str" cm="1">
        <f t="array" ref="O223">IF($F223="","",_xlfn.SWITCH($L223,"Equal allocation",ROUND($M223/12,2),"Weighted Allocation",$M223*_xll.BC.TURNOVER(Connection,$F223,,,O$2,O$3,IF(ApplyDimOnActuals="Yes",_xlfn.HSTACK(DimArray,DimValuesArray),""))*$A223/IF($H223=0,12,$H223),"Manual Allocation",AA223))</f>
        <v/>
      </c>
      <c r="P223" s="14" t="str" cm="1">
        <f t="array" ref="P223">IF($F223="","",_xlfn.SWITCH($L223,"Equal allocation",ROUND($M223/12,2),"Weighted Allocation",$M223*_xll.BC.TURNOVER(Connection,$F223,,,P$2,P$3,IF(ApplyDimOnActuals="Yes",_xlfn.HSTACK(DimArray,DimValuesArray),""))*$A223/IF($H223=0,12,$H223),"Manual Allocation",AB223))</f>
        <v/>
      </c>
      <c r="Q223" s="14" t="str" cm="1">
        <f t="array" ref="Q223">IF($F223="","",_xlfn.SWITCH($L223,"Equal allocation",ROUND($M223/12,2),"Weighted Allocation",$M223*_xll.BC.TURNOVER(Connection,$F223,,,Q$2,Q$3,IF(ApplyDimOnActuals="Yes",_xlfn.HSTACK(DimArray,DimValuesArray),""))*$A223/IF($H223=0,12,$H223),"Manual Allocation",AC223))</f>
        <v/>
      </c>
      <c r="R223" s="14" t="str" cm="1">
        <f t="array" ref="R223">IF($F223="","",_xlfn.SWITCH($L223,"Equal allocation",ROUND($M223/12,2),"Weighted Allocation",$M223*_xll.BC.TURNOVER(Connection,$F223,,,R$2,R$3,IF(ApplyDimOnActuals="Yes",_xlfn.HSTACK(DimArray,DimValuesArray),""))*$A223/IF($H223=0,12,$H223),"Manual Allocation",AD223))</f>
        <v/>
      </c>
      <c r="S223" s="14" t="str" cm="1">
        <f t="array" ref="S223">IF($F223="","",_xlfn.SWITCH($L223,"Equal allocation",ROUND($M223/12,2),"Weighted Allocation",$M223*_xll.BC.TURNOVER(Connection,$F223,,,S$2,S$3,IF(ApplyDimOnActuals="Yes",_xlfn.HSTACK(DimArray,DimValuesArray),""))*$A223/IF($H223=0,12,$H223),"Manual Allocation",AE223))</f>
        <v/>
      </c>
      <c r="T223" s="14" t="str" cm="1">
        <f t="array" ref="T223">IF($F223="","",_xlfn.SWITCH($L223,"Equal allocation",ROUND($M223/12,2),"Weighted Allocation",$M223*_xll.BC.TURNOVER(Connection,$F223,,,T$2,T$3,IF(ApplyDimOnActuals="Yes",_xlfn.HSTACK(DimArray,DimValuesArray),""))*$A223/IF($H223=0,12,$H223),"Manual Allocation",AF223))</f>
        <v/>
      </c>
      <c r="U223" s="14" t="str" cm="1">
        <f t="array" ref="U223">IF($F223="","",_xlfn.SWITCH($L223,"Equal allocation",ROUND($M223/12,2),"Weighted Allocation",$M223*_xll.BC.TURNOVER(Connection,$F223,,,U$2,U$3,IF(ApplyDimOnActuals="Yes",_xlfn.HSTACK(DimArray,DimValuesArray),""))*$A223/IF($H223=0,12,$H223),"Manual Allocation",AG223))</f>
        <v/>
      </c>
      <c r="V223" s="14" t="str" cm="1">
        <f t="array" ref="V223">IF($F223="","",_xlfn.SWITCH($L223,"Equal allocation",ROUND($M223/12,2),"Weighted Allocation",$M223*_xll.BC.TURNOVER(Connection,$F223,,,V$2,V$3,IF(ApplyDimOnActuals="Yes",_xlfn.HSTACK(DimArray,DimValuesArray),""))*$A223/IF($H223=0,12,$H223),"Manual Allocation",AH223))</f>
        <v/>
      </c>
      <c r="W223" s="14" t="str" cm="1">
        <f t="array" ref="W223">IF($F223="","",_xlfn.SWITCH($L223,"Equal allocation",ROUND($M223/12,2),"Weighted Allocation",$M223*_xll.BC.TURNOVER(Connection,$F223,,,W$2,W$3,IF(ApplyDimOnActuals="Yes",_xlfn.HSTACK(DimArray,DimValuesArray),""))*$A223/IF($H223=0,12,$H223),"Manual Allocation",AI223))</f>
        <v/>
      </c>
      <c r="X223" s="14" t="str" cm="1">
        <f t="array" ref="X223">IF($F223="","",_xlfn.SWITCH($L223,"Equal allocation",ROUND($M223/12,2),"Weighted Allocation",$M223*_xll.BC.TURNOVER(Connection,$F223,,,X$2,X$3,IF(ApplyDimOnActuals="Yes",_xlfn.HSTACK(DimArray,DimValuesArray),""))*$A223/IF($H223=0,12,$H223),"Manual Allocation",AJ223))</f>
        <v/>
      </c>
      <c r="Y223" s="14" t="str" cm="1">
        <f t="array" ref="Y223">IF($F223="","",_xlfn.SWITCH($L223,"Equal allocation",ROUND($M223/12,2),"Weighted Allocation",$M223*_xll.BC.TURNOVER(Connection,$F223,,,Y$2,Y$3,IF(ApplyDimOnActuals="Yes",_xlfn.HSTACK(DimArray,DimValuesArray),""))*$A223/IF($H223=0,12,$H223),"Manual Allocation",AK223))</f>
        <v/>
      </c>
      <c r="Z223" s="14" t="str" cm="1">
        <f t="array" ref="Z223">IF($F223="","",_xlfn.SWITCH($L223,"Equal allocation",ROUND($M223/12,2),"Weighted Allocation",$M223*_xll.BC.TURNOVER(Connection,$F223,,,Z$2,Z$3,IF(ApplyDimOnActuals="Yes",_xlfn.HSTACK(DimArray,DimValuesArray),""))*$A223/IF($H223=0,12,$H223),"Manual Allocation",AL223))</f>
        <v/>
      </c>
    </row>
    <row r="224" spans="12:26" x14ac:dyDescent="0.45">
      <c r="L224" s="15" t="str">
        <f t="shared" si="14"/>
        <v/>
      </c>
      <c r="M224" s="14" t="str">
        <f t="shared" si="11"/>
        <v/>
      </c>
      <c r="N224" s="14" t="str">
        <f t="shared" si="12"/>
        <v/>
      </c>
      <c r="O224" s="14" t="str" cm="1">
        <f t="array" ref="O224">IF($F224="","",_xlfn.SWITCH($L224,"Equal allocation",ROUND($M224/12,2),"Weighted Allocation",$M224*_xll.BC.TURNOVER(Connection,$F224,,,O$2,O$3,IF(ApplyDimOnActuals="Yes",_xlfn.HSTACK(DimArray,DimValuesArray),""))*$A224/IF($H224=0,12,$H224),"Manual Allocation",AA224))</f>
        <v/>
      </c>
      <c r="P224" s="14" t="str" cm="1">
        <f t="array" ref="P224">IF($F224="","",_xlfn.SWITCH($L224,"Equal allocation",ROUND($M224/12,2),"Weighted Allocation",$M224*_xll.BC.TURNOVER(Connection,$F224,,,P$2,P$3,IF(ApplyDimOnActuals="Yes",_xlfn.HSTACK(DimArray,DimValuesArray),""))*$A224/IF($H224=0,12,$H224),"Manual Allocation",AB224))</f>
        <v/>
      </c>
      <c r="Q224" s="14" t="str" cm="1">
        <f t="array" ref="Q224">IF($F224="","",_xlfn.SWITCH($L224,"Equal allocation",ROUND($M224/12,2),"Weighted Allocation",$M224*_xll.BC.TURNOVER(Connection,$F224,,,Q$2,Q$3,IF(ApplyDimOnActuals="Yes",_xlfn.HSTACK(DimArray,DimValuesArray),""))*$A224/IF($H224=0,12,$H224),"Manual Allocation",AC224))</f>
        <v/>
      </c>
      <c r="R224" s="14" t="str" cm="1">
        <f t="array" ref="R224">IF($F224="","",_xlfn.SWITCH($L224,"Equal allocation",ROUND($M224/12,2),"Weighted Allocation",$M224*_xll.BC.TURNOVER(Connection,$F224,,,R$2,R$3,IF(ApplyDimOnActuals="Yes",_xlfn.HSTACK(DimArray,DimValuesArray),""))*$A224/IF($H224=0,12,$H224),"Manual Allocation",AD224))</f>
        <v/>
      </c>
      <c r="S224" s="14" t="str" cm="1">
        <f t="array" ref="S224">IF($F224="","",_xlfn.SWITCH($L224,"Equal allocation",ROUND($M224/12,2),"Weighted Allocation",$M224*_xll.BC.TURNOVER(Connection,$F224,,,S$2,S$3,IF(ApplyDimOnActuals="Yes",_xlfn.HSTACK(DimArray,DimValuesArray),""))*$A224/IF($H224=0,12,$H224),"Manual Allocation",AE224))</f>
        <v/>
      </c>
      <c r="T224" s="14" t="str" cm="1">
        <f t="array" ref="T224">IF($F224="","",_xlfn.SWITCH($L224,"Equal allocation",ROUND($M224/12,2),"Weighted Allocation",$M224*_xll.BC.TURNOVER(Connection,$F224,,,T$2,T$3,IF(ApplyDimOnActuals="Yes",_xlfn.HSTACK(DimArray,DimValuesArray),""))*$A224/IF($H224=0,12,$H224),"Manual Allocation",AF224))</f>
        <v/>
      </c>
      <c r="U224" s="14" t="str" cm="1">
        <f t="array" ref="U224">IF($F224="","",_xlfn.SWITCH($L224,"Equal allocation",ROUND($M224/12,2),"Weighted Allocation",$M224*_xll.BC.TURNOVER(Connection,$F224,,,U$2,U$3,IF(ApplyDimOnActuals="Yes",_xlfn.HSTACK(DimArray,DimValuesArray),""))*$A224/IF($H224=0,12,$H224),"Manual Allocation",AG224))</f>
        <v/>
      </c>
      <c r="V224" s="14" t="str" cm="1">
        <f t="array" ref="V224">IF($F224="","",_xlfn.SWITCH($L224,"Equal allocation",ROUND($M224/12,2),"Weighted Allocation",$M224*_xll.BC.TURNOVER(Connection,$F224,,,V$2,V$3,IF(ApplyDimOnActuals="Yes",_xlfn.HSTACK(DimArray,DimValuesArray),""))*$A224/IF($H224=0,12,$H224),"Manual Allocation",AH224))</f>
        <v/>
      </c>
      <c r="W224" s="14" t="str" cm="1">
        <f t="array" ref="W224">IF($F224="","",_xlfn.SWITCH($L224,"Equal allocation",ROUND($M224/12,2),"Weighted Allocation",$M224*_xll.BC.TURNOVER(Connection,$F224,,,W$2,W$3,IF(ApplyDimOnActuals="Yes",_xlfn.HSTACK(DimArray,DimValuesArray),""))*$A224/IF($H224=0,12,$H224),"Manual Allocation",AI224))</f>
        <v/>
      </c>
      <c r="X224" s="14" t="str" cm="1">
        <f t="array" ref="X224">IF($F224="","",_xlfn.SWITCH($L224,"Equal allocation",ROUND($M224/12,2),"Weighted Allocation",$M224*_xll.BC.TURNOVER(Connection,$F224,,,X$2,X$3,IF(ApplyDimOnActuals="Yes",_xlfn.HSTACK(DimArray,DimValuesArray),""))*$A224/IF($H224=0,12,$H224),"Manual Allocation",AJ224))</f>
        <v/>
      </c>
      <c r="Y224" s="14" t="str" cm="1">
        <f t="array" ref="Y224">IF($F224="","",_xlfn.SWITCH($L224,"Equal allocation",ROUND($M224/12,2),"Weighted Allocation",$M224*_xll.BC.TURNOVER(Connection,$F224,,,Y$2,Y$3,IF(ApplyDimOnActuals="Yes",_xlfn.HSTACK(DimArray,DimValuesArray),""))*$A224/IF($H224=0,12,$H224),"Manual Allocation",AK224))</f>
        <v/>
      </c>
      <c r="Z224" s="14" t="str" cm="1">
        <f t="array" ref="Z224">IF($F224="","",_xlfn.SWITCH($L224,"Equal allocation",ROUND($M224/12,2),"Weighted Allocation",$M224*_xll.BC.TURNOVER(Connection,$F224,,,Z$2,Z$3,IF(ApplyDimOnActuals="Yes",_xlfn.HSTACK(DimArray,DimValuesArray),""))*$A224/IF($H224=0,12,$H224),"Manual Allocation",AL224))</f>
        <v/>
      </c>
    </row>
    <row r="225" spans="12:26" x14ac:dyDescent="0.45">
      <c r="L225" s="15" t="str">
        <f t="shared" si="14"/>
        <v/>
      </c>
      <c r="M225" s="14" t="str">
        <f t="shared" si="11"/>
        <v/>
      </c>
      <c r="N225" s="14" t="str">
        <f t="shared" si="12"/>
        <v/>
      </c>
      <c r="O225" s="14" t="str" cm="1">
        <f t="array" ref="O225">IF($F225="","",_xlfn.SWITCH($L225,"Equal allocation",ROUND($M225/12,2),"Weighted Allocation",$M225*_xll.BC.TURNOVER(Connection,$F225,,,O$2,O$3,IF(ApplyDimOnActuals="Yes",_xlfn.HSTACK(DimArray,DimValuesArray),""))*$A225/IF($H225=0,12,$H225),"Manual Allocation",AA225))</f>
        <v/>
      </c>
      <c r="P225" s="14" t="str" cm="1">
        <f t="array" ref="P225">IF($F225="","",_xlfn.SWITCH($L225,"Equal allocation",ROUND($M225/12,2),"Weighted Allocation",$M225*_xll.BC.TURNOVER(Connection,$F225,,,P$2,P$3,IF(ApplyDimOnActuals="Yes",_xlfn.HSTACK(DimArray,DimValuesArray),""))*$A225/IF($H225=0,12,$H225),"Manual Allocation",AB225))</f>
        <v/>
      </c>
      <c r="Q225" s="14" t="str" cm="1">
        <f t="array" ref="Q225">IF($F225="","",_xlfn.SWITCH($L225,"Equal allocation",ROUND($M225/12,2),"Weighted Allocation",$M225*_xll.BC.TURNOVER(Connection,$F225,,,Q$2,Q$3,IF(ApplyDimOnActuals="Yes",_xlfn.HSTACK(DimArray,DimValuesArray),""))*$A225/IF($H225=0,12,$H225),"Manual Allocation",AC225))</f>
        <v/>
      </c>
      <c r="R225" s="14" t="str" cm="1">
        <f t="array" ref="R225">IF($F225="","",_xlfn.SWITCH($L225,"Equal allocation",ROUND($M225/12,2),"Weighted Allocation",$M225*_xll.BC.TURNOVER(Connection,$F225,,,R$2,R$3,IF(ApplyDimOnActuals="Yes",_xlfn.HSTACK(DimArray,DimValuesArray),""))*$A225/IF($H225=0,12,$H225),"Manual Allocation",AD225))</f>
        <v/>
      </c>
      <c r="S225" s="14" t="str" cm="1">
        <f t="array" ref="S225">IF($F225="","",_xlfn.SWITCH($L225,"Equal allocation",ROUND($M225/12,2),"Weighted Allocation",$M225*_xll.BC.TURNOVER(Connection,$F225,,,S$2,S$3,IF(ApplyDimOnActuals="Yes",_xlfn.HSTACK(DimArray,DimValuesArray),""))*$A225/IF($H225=0,12,$H225),"Manual Allocation",AE225))</f>
        <v/>
      </c>
      <c r="T225" s="14" t="str" cm="1">
        <f t="array" ref="T225">IF($F225="","",_xlfn.SWITCH($L225,"Equal allocation",ROUND($M225/12,2),"Weighted Allocation",$M225*_xll.BC.TURNOVER(Connection,$F225,,,T$2,T$3,IF(ApplyDimOnActuals="Yes",_xlfn.HSTACK(DimArray,DimValuesArray),""))*$A225/IF($H225=0,12,$H225),"Manual Allocation",AF225))</f>
        <v/>
      </c>
      <c r="U225" s="14" t="str" cm="1">
        <f t="array" ref="U225">IF($F225="","",_xlfn.SWITCH($L225,"Equal allocation",ROUND($M225/12,2),"Weighted Allocation",$M225*_xll.BC.TURNOVER(Connection,$F225,,,U$2,U$3,IF(ApplyDimOnActuals="Yes",_xlfn.HSTACK(DimArray,DimValuesArray),""))*$A225/IF($H225=0,12,$H225),"Manual Allocation",AG225))</f>
        <v/>
      </c>
      <c r="V225" s="14" t="str" cm="1">
        <f t="array" ref="V225">IF($F225="","",_xlfn.SWITCH($L225,"Equal allocation",ROUND($M225/12,2),"Weighted Allocation",$M225*_xll.BC.TURNOVER(Connection,$F225,,,V$2,V$3,IF(ApplyDimOnActuals="Yes",_xlfn.HSTACK(DimArray,DimValuesArray),""))*$A225/IF($H225=0,12,$H225),"Manual Allocation",AH225))</f>
        <v/>
      </c>
      <c r="W225" s="14" t="str" cm="1">
        <f t="array" ref="W225">IF($F225="","",_xlfn.SWITCH($L225,"Equal allocation",ROUND($M225/12,2),"Weighted Allocation",$M225*_xll.BC.TURNOVER(Connection,$F225,,,W$2,W$3,IF(ApplyDimOnActuals="Yes",_xlfn.HSTACK(DimArray,DimValuesArray),""))*$A225/IF($H225=0,12,$H225),"Manual Allocation",AI225))</f>
        <v/>
      </c>
      <c r="X225" s="14" t="str" cm="1">
        <f t="array" ref="X225">IF($F225="","",_xlfn.SWITCH($L225,"Equal allocation",ROUND($M225/12,2),"Weighted Allocation",$M225*_xll.BC.TURNOVER(Connection,$F225,,,X$2,X$3,IF(ApplyDimOnActuals="Yes",_xlfn.HSTACK(DimArray,DimValuesArray),""))*$A225/IF($H225=0,12,$H225),"Manual Allocation",AJ225))</f>
        <v/>
      </c>
      <c r="Y225" s="14" t="str" cm="1">
        <f t="array" ref="Y225">IF($F225="","",_xlfn.SWITCH($L225,"Equal allocation",ROUND($M225/12,2),"Weighted Allocation",$M225*_xll.BC.TURNOVER(Connection,$F225,,,Y$2,Y$3,IF(ApplyDimOnActuals="Yes",_xlfn.HSTACK(DimArray,DimValuesArray),""))*$A225/IF($H225=0,12,$H225),"Manual Allocation",AK225))</f>
        <v/>
      </c>
      <c r="Z225" s="14" t="str" cm="1">
        <f t="array" ref="Z225">IF($F225="","",_xlfn.SWITCH($L225,"Equal allocation",ROUND($M225/12,2),"Weighted Allocation",$M225*_xll.BC.TURNOVER(Connection,$F225,,,Z$2,Z$3,IF(ApplyDimOnActuals="Yes",_xlfn.HSTACK(DimArray,DimValuesArray),""))*$A225/IF($H225=0,12,$H225),"Manual Allocation",AL225))</f>
        <v/>
      </c>
    </row>
    <row r="226" spans="12:26" x14ac:dyDescent="0.45">
      <c r="L226" s="15" t="str">
        <f t="shared" si="14"/>
        <v/>
      </c>
      <c r="M226" s="14" t="str">
        <f t="shared" si="11"/>
        <v/>
      </c>
      <c r="N226" s="14" t="str">
        <f t="shared" si="12"/>
        <v/>
      </c>
      <c r="O226" s="14" t="str" cm="1">
        <f t="array" ref="O226">IF($F226="","",_xlfn.SWITCH($L226,"Equal allocation",ROUND($M226/12,2),"Weighted Allocation",$M226*_xll.BC.TURNOVER(Connection,$F226,,,O$2,O$3,IF(ApplyDimOnActuals="Yes",_xlfn.HSTACK(DimArray,DimValuesArray),""))*$A226/IF($H226=0,12,$H226),"Manual Allocation",AA226))</f>
        <v/>
      </c>
      <c r="P226" s="14" t="str" cm="1">
        <f t="array" ref="P226">IF($F226="","",_xlfn.SWITCH($L226,"Equal allocation",ROUND($M226/12,2),"Weighted Allocation",$M226*_xll.BC.TURNOVER(Connection,$F226,,,P$2,P$3,IF(ApplyDimOnActuals="Yes",_xlfn.HSTACK(DimArray,DimValuesArray),""))*$A226/IF($H226=0,12,$H226),"Manual Allocation",AB226))</f>
        <v/>
      </c>
      <c r="Q226" s="14" t="str" cm="1">
        <f t="array" ref="Q226">IF($F226="","",_xlfn.SWITCH($L226,"Equal allocation",ROUND($M226/12,2),"Weighted Allocation",$M226*_xll.BC.TURNOVER(Connection,$F226,,,Q$2,Q$3,IF(ApplyDimOnActuals="Yes",_xlfn.HSTACK(DimArray,DimValuesArray),""))*$A226/IF($H226=0,12,$H226),"Manual Allocation",AC226))</f>
        <v/>
      </c>
      <c r="R226" s="14" t="str" cm="1">
        <f t="array" ref="R226">IF($F226="","",_xlfn.SWITCH($L226,"Equal allocation",ROUND($M226/12,2),"Weighted Allocation",$M226*_xll.BC.TURNOVER(Connection,$F226,,,R$2,R$3,IF(ApplyDimOnActuals="Yes",_xlfn.HSTACK(DimArray,DimValuesArray),""))*$A226/IF($H226=0,12,$H226),"Manual Allocation",AD226))</f>
        <v/>
      </c>
      <c r="S226" s="14" t="str" cm="1">
        <f t="array" ref="S226">IF($F226="","",_xlfn.SWITCH($L226,"Equal allocation",ROUND($M226/12,2),"Weighted Allocation",$M226*_xll.BC.TURNOVER(Connection,$F226,,,S$2,S$3,IF(ApplyDimOnActuals="Yes",_xlfn.HSTACK(DimArray,DimValuesArray),""))*$A226/IF($H226=0,12,$H226),"Manual Allocation",AE226))</f>
        <v/>
      </c>
      <c r="T226" s="14" t="str" cm="1">
        <f t="array" ref="T226">IF($F226="","",_xlfn.SWITCH($L226,"Equal allocation",ROUND($M226/12,2),"Weighted Allocation",$M226*_xll.BC.TURNOVER(Connection,$F226,,,T$2,T$3,IF(ApplyDimOnActuals="Yes",_xlfn.HSTACK(DimArray,DimValuesArray),""))*$A226/IF($H226=0,12,$H226),"Manual Allocation",AF226))</f>
        <v/>
      </c>
      <c r="U226" s="14" t="str" cm="1">
        <f t="array" ref="U226">IF($F226="","",_xlfn.SWITCH($L226,"Equal allocation",ROUND($M226/12,2),"Weighted Allocation",$M226*_xll.BC.TURNOVER(Connection,$F226,,,U$2,U$3,IF(ApplyDimOnActuals="Yes",_xlfn.HSTACK(DimArray,DimValuesArray),""))*$A226/IF($H226=0,12,$H226),"Manual Allocation",AG226))</f>
        <v/>
      </c>
      <c r="V226" s="14" t="str" cm="1">
        <f t="array" ref="V226">IF($F226="","",_xlfn.SWITCH($L226,"Equal allocation",ROUND($M226/12,2),"Weighted Allocation",$M226*_xll.BC.TURNOVER(Connection,$F226,,,V$2,V$3,IF(ApplyDimOnActuals="Yes",_xlfn.HSTACK(DimArray,DimValuesArray),""))*$A226/IF($H226=0,12,$H226),"Manual Allocation",AH226))</f>
        <v/>
      </c>
      <c r="W226" s="14" t="str" cm="1">
        <f t="array" ref="W226">IF($F226="","",_xlfn.SWITCH($L226,"Equal allocation",ROUND($M226/12,2),"Weighted Allocation",$M226*_xll.BC.TURNOVER(Connection,$F226,,,W$2,W$3,IF(ApplyDimOnActuals="Yes",_xlfn.HSTACK(DimArray,DimValuesArray),""))*$A226/IF($H226=0,12,$H226),"Manual Allocation",AI226))</f>
        <v/>
      </c>
      <c r="X226" s="14" t="str" cm="1">
        <f t="array" ref="X226">IF($F226="","",_xlfn.SWITCH($L226,"Equal allocation",ROUND($M226/12,2),"Weighted Allocation",$M226*_xll.BC.TURNOVER(Connection,$F226,,,X$2,X$3,IF(ApplyDimOnActuals="Yes",_xlfn.HSTACK(DimArray,DimValuesArray),""))*$A226/IF($H226=0,12,$H226),"Manual Allocation",AJ226))</f>
        <v/>
      </c>
      <c r="Y226" s="14" t="str" cm="1">
        <f t="array" ref="Y226">IF($F226="","",_xlfn.SWITCH($L226,"Equal allocation",ROUND($M226/12,2),"Weighted Allocation",$M226*_xll.BC.TURNOVER(Connection,$F226,,,Y$2,Y$3,IF(ApplyDimOnActuals="Yes",_xlfn.HSTACK(DimArray,DimValuesArray),""))*$A226/IF($H226=0,12,$H226),"Manual Allocation",AK226))</f>
        <v/>
      </c>
      <c r="Z226" s="14" t="str" cm="1">
        <f t="array" ref="Z226">IF($F226="","",_xlfn.SWITCH($L226,"Equal allocation",ROUND($M226/12,2),"Weighted Allocation",$M226*_xll.BC.TURNOVER(Connection,$F226,,,Z$2,Z$3,IF(ApplyDimOnActuals="Yes",_xlfn.HSTACK(DimArray,DimValuesArray),""))*$A226/IF($H226=0,12,$H226),"Manual Allocation",AL226))</f>
        <v/>
      </c>
    </row>
    <row r="227" spans="12:26" x14ac:dyDescent="0.45">
      <c r="L227" s="15" t="str">
        <f t="shared" si="14"/>
        <v/>
      </c>
      <c r="M227" s="14" t="str">
        <f t="shared" si="11"/>
        <v/>
      </c>
      <c r="N227" s="14" t="str">
        <f t="shared" si="12"/>
        <v/>
      </c>
      <c r="O227" s="14" t="str" cm="1">
        <f t="array" ref="O227">IF($F227="","",_xlfn.SWITCH($L227,"Equal allocation",ROUND($M227/12,2),"Weighted Allocation",$M227*_xll.BC.TURNOVER(Connection,$F227,,,O$2,O$3,IF(ApplyDimOnActuals="Yes",_xlfn.HSTACK(DimArray,DimValuesArray),""))*$A227/IF($H227=0,12,$H227),"Manual Allocation",AA227))</f>
        <v/>
      </c>
      <c r="P227" s="14" t="str" cm="1">
        <f t="array" ref="P227">IF($F227="","",_xlfn.SWITCH($L227,"Equal allocation",ROUND($M227/12,2),"Weighted Allocation",$M227*_xll.BC.TURNOVER(Connection,$F227,,,P$2,P$3,IF(ApplyDimOnActuals="Yes",_xlfn.HSTACK(DimArray,DimValuesArray),""))*$A227/IF($H227=0,12,$H227),"Manual Allocation",AB227))</f>
        <v/>
      </c>
      <c r="Q227" s="14" t="str" cm="1">
        <f t="array" ref="Q227">IF($F227="","",_xlfn.SWITCH($L227,"Equal allocation",ROUND($M227/12,2),"Weighted Allocation",$M227*_xll.BC.TURNOVER(Connection,$F227,,,Q$2,Q$3,IF(ApplyDimOnActuals="Yes",_xlfn.HSTACK(DimArray,DimValuesArray),""))*$A227/IF($H227=0,12,$H227),"Manual Allocation",AC227))</f>
        <v/>
      </c>
      <c r="R227" s="14" t="str" cm="1">
        <f t="array" ref="R227">IF($F227="","",_xlfn.SWITCH($L227,"Equal allocation",ROUND($M227/12,2),"Weighted Allocation",$M227*_xll.BC.TURNOVER(Connection,$F227,,,R$2,R$3,IF(ApplyDimOnActuals="Yes",_xlfn.HSTACK(DimArray,DimValuesArray),""))*$A227/IF($H227=0,12,$H227),"Manual Allocation",AD227))</f>
        <v/>
      </c>
      <c r="S227" s="14" t="str" cm="1">
        <f t="array" ref="S227">IF($F227="","",_xlfn.SWITCH($L227,"Equal allocation",ROUND($M227/12,2),"Weighted Allocation",$M227*_xll.BC.TURNOVER(Connection,$F227,,,S$2,S$3,IF(ApplyDimOnActuals="Yes",_xlfn.HSTACK(DimArray,DimValuesArray),""))*$A227/IF($H227=0,12,$H227),"Manual Allocation",AE227))</f>
        <v/>
      </c>
      <c r="T227" s="14" t="str" cm="1">
        <f t="array" ref="T227">IF($F227="","",_xlfn.SWITCH($L227,"Equal allocation",ROUND($M227/12,2),"Weighted Allocation",$M227*_xll.BC.TURNOVER(Connection,$F227,,,T$2,T$3,IF(ApplyDimOnActuals="Yes",_xlfn.HSTACK(DimArray,DimValuesArray),""))*$A227/IF($H227=0,12,$H227),"Manual Allocation",AF227))</f>
        <v/>
      </c>
      <c r="U227" s="14" t="str" cm="1">
        <f t="array" ref="U227">IF($F227="","",_xlfn.SWITCH($L227,"Equal allocation",ROUND($M227/12,2),"Weighted Allocation",$M227*_xll.BC.TURNOVER(Connection,$F227,,,U$2,U$3,IF(ApplyDimOnActuals="Yes",_xlfn.HSTACK(DimArray,DimValuesArray),""))*$A227/IF($H227=0,12,$H227),"Manual Allocation",AG227))</f>
        <v/>
      </c>
      <c r="V227" s="14" t="str" cm="1">
        <f t="array" ref="V227">IF($F227="","",_xlfn.SWITCH($L227,"Equal allocation",ROUND($M227/12,2),"Weighted Allocation",$M227*_xll.BC.TURNOVER(Connection,$F227,,,V$2,V$3,IF(ApplyDimOnActuals="Yes",_xlfn.HSTACK(DimArray,DimValuesArray),""))*$A227/IF($H227=0,12,$H227),"Manual Allocation",AH227))</f>
        <v/>
      </c>
      <c r="W227" s="14" t="str" cm="1">
        <f t="array" ref="W227">IF($F227="","",_xlfn.SWITCH($L227,"Equal allocation",ROUND($M227/12,2),"Weighted Allocation",$M227*_xll.BC.TURNOVER(Connection,$F227,,,W$2,W$3,IF(ApplyDimOnActuals="Yes",_xlfn.HSTACK(DimArray,DimValuesArray),""))*$A227/IF($H227=0,12,$H227),"Manual Allocation",AI227))</f>
        <v/>
      </c>
      <c r="X227" s="14" t="str" cm="1">
        <f t="array" ref="X227">IF($F227="","",_xlfn.SWITCH($L227,"Equal allocation",ROUND($M227/12,2),"Weighted Allocation",$M227*_xll.BC.TURNOVER(Connection,$F227,,,X$2,X$3,IF(ApplyDimOnActuals="Yes",_xlfn.HSTACK(DimArray,DimValuesArray),""))*$A227/IF($H227=0,12,$H227),"Manual Allocation",AJ227))</f>
        <v/>
      </c>
      <c r="Y227" s="14" t="str" cm="1">
        <f t="array" ref="Y227">IF($F227="","",_xlfn.SWITCH($L227,"Equal allocation",ROUND($M227/12,2),"Weighted Allocation",$M227*_xll.BC.TURNOVER(Connection,$F227,,,Y$2,Y$3,IF(ApplyDimOnActuals="Yes",_xlfn.HSTACK(DimArray,DimValuesArray),""))*$A227/IF($H227=0,12,$H227),"Manual Allocation",AK227))</f>
        <v/>
      </c>
      <c r="Z227" s="14" t="str" cm="1">
        <f t="array" ref="Z227">IF($F227="","",_xlfn.SWITCH($L227,"Equal allocation",ROUND($M227/12,2),"Weighted Allocation",$M227*_xll.BC.TURNOVER(Connection,$F227,,,Z$2,Z$3,IF(ApplyDimOnActuals="Yes",_xlfn.HSTACK(DimArray,DimValuesArray),""))*$A227/IF($H227=0,12,$H227),"Manual Allocation",AL227))</f>
        <v/>
      </c>
    </row>
    <row r="228" spans="12:26" x14ac:dyDescent="0.45">
      <c r="L228" s="15" t="str">
        <f t="shared" si="14"/>
        <v/>
      </c>
      <c r="M228" s="14" t="str">
        <f t="shared" si="11"/>
        <v/>
      </c>
      <c r="N228" s="14" t="str">
        <f t="shared" si="12"/>
        <v/>
      </c>
      <c r="O228" s="14" t="str" cm="1">
        <f t="array" ref="O228">IF($F228="","",_xlfn.SWITCH($L228,"Equal allocation",ROUND($M228/12,2),"Weighted Allocation",$M228*_xll.BC.TURNOVER(Connection,$F228,,,O$2,O$3,IF(ApplyDimOnActuals="Yes",_xlfn.HSTACK(DimArray,DimValuesArray),""))*$A228/IF($H228=0,12,$H228),"Manual Allocation",AA228))</f>
        <v/>
      </c>
      <c r="P228" s="14" t="str" cm="1">
        <f t="array" ref="P228">IF($F228="","",_xlfn.SWITCH($L228,"Equal allocation",ROUND($M228/12,2),"Weighted Allocation",$M228*_xll.BC.TURNOVER(Connection,$F228,,,P$2,P$3,IF(ApplyDimOnActuals="Yes",_xlfn.HSTACK(DimArray,DimValuesArray),""))*$A228/IF($H228=0,12,$H228),"Manual Allocation",AB228))</f>
        <v/>
      </c>
      <c r="Q228" s="14" t="str" cm="1">
        <f t="array" ref="Q228">IF($F228="","",_xlfn.SWITCH($L228,"Equal allocation",ROUND($M228/12,2),"Weighted Allocation",$M228*_xll.BC.TURNOVER(Connection,$F228,,,Q$2,Q$3,IF(ApplyDimOnActuals="Yes",_xlfn.HSTACK(DimArray,DimValuesArray),""))*$A228/IF($H228=0,12,$H228),"Manual Allocation",AC228))</f>
        <v/>
      </c>
      <c r="R228" s="14" t="str" cm="1">
        <f t="array" ref="R228">IF($F228="","",_xlfn.SWITCH($L228,"Equal allocation",ROUND($M228/12,2),"Weighted Allocation",$M228*_xll.BC.TURNOVER(Connection,$F228,,,R$2,R$3,IF(ApplyDimOnActuals="Yes",_xlfn.HSTACK(DimArray,DimValuesArray),""))*$A228/IF($H228=0,12,$H228),"Manual Allocation",AD228))</f>
        <v/>
      </c>
      <c r="S228" s="14" t="str" cm="1">
        <f t="array" ref="S228">IF($F228="","",_xlfn.SWITCH($L228,"Equal allocation",ROUND($M228/12,2),"Weighted Allocation",$M228*_xll.BC.TURNOVER(Connection,$F228,,,S$2,S$3,IF(ApplyDimOnActuals="Yes",_xlfn.HSTACK(DimArray,DimValuesArray),""))*$A228/IF($H228=0,12,$H228),"Manual Allocation",AE228))</f>
        <v/>
      </c>
      <c r="T228" s="14" t="str" cm="1">
        <f t="array" ref="T228">IF($F228="","",_xlfn.SWITCH($L228,"Equal allocation",ROUND($M228/12,2),"Weighted Allocation",$M228*_xll.BC.TURNOVER(Connection,$F228,,,T$2,T$3,IF(ApplyDimOnActuals="Yes",_xlfn.HSTACK(DimArray,DimValuesArray),""))*$A228/IF($H228=0,12,$H228),"Manual Allocation",AF228))</f>
        <v/>
      </c>
      <c r="U228" s="14" t="str" cm="1">
        <f t="array" ref="U228">IF($F228="","",_xlfn.SWITCH($L228,"Equal allocation",ROUND($M228/12,2),"Weighted Allocation",$M228*_xll.BC.TURNOVER(Connection,$F228,,,U$2,U$3,IF(ApplyDimOnActuals="Yes",_xlfn.HSTACK(DimArray,DimValuesArray),""))*$A228/IF($H228=0,12,$H228),"Manual Allocation",AG228))</f>
        <v/>
      </c>
      <c r="V228" s="14" t="str" cm="1">
        <f t="array" ref="V228">IF($F228="","",_xlfn.SWITCH($L228,"Equal allocation",ROUND($M228/12,2),"Weighted Allocation",$M228*_xll.BC.TURNOVER(Connection,$F228,,,V$2,V$3,IF(ApplyDimOnActuals="Yes",_xlfn.HSTACK(DimArray,DimValuesArray),""))*$A228/IF($H228=0,12,$H228),"Manual Allocation",AH228))</f>
        <v/>
      </c>
      <c r="W228" s="14" t="str" cm="1">
        <f t="array" ref="W228">IF($F228="","",_xlfn.SWITCH($L228,"Equal allocation",ROUND($M228/12,2),"Weighted Allocation",$M228*_xll.BC.TURNOVER(Connection,$F228,,,W$2,W$3,IF(ApplyDimOnActuals="Yes",_xlfn.HSTACK(DimArray,DimValuesArray),""))*$A228/IF($H228=0,12,$H228),"Manual Allocation",AI228))</f>
        <v/>
      </c>
      <c r="X228" s="14" t="str" cm="1">
        <f t="array" ref="X228">IF($F228="","",_xlfn.SWITCH($L228,"Equal allocation",ROUND($M228/12,2),"Weighted Allocation",$M228*_xll.BC.TURNOVER(Connection,$F228,,,X$2,X$3,IF(ApplyDimOnActuals="Yes",_xlfn.HSTACK(DimArray,DimValuesArray),""))*$A228/IF($H228=0,12,$H228),"Manual Allocation",AJ228))</f>
        <v/>
      </c>
      <c r="Y228" s="14" t="str" cm="1">
        <f t="array" ref="Y228">IF($F228="","",_xlfn.SWITCH($L228,"Equal allocation",ROUND($M228/12,2),"Weighted Allocation",$M228*_xll.BC.TURNOVER(Connection,$F228,,,Y$2,Y$3,IF(ApplyDimOnActuals="Yes",_xlfn.HSTACK(DimArray,DimValuesArray),""))*$A228/IF($H228=0,12,$H228),"Manual Allocation",AK228))</f>
        <v/>
      </c>
      <c r="Z228" s="14" t="str" cm="1">
        <f t="array" ref="Z228">IF($F228="","",_xlfn.SWITCH($L228,"Equal allocation",ROUND($M228/12,2),"Weighted Allocation",$M228*_xll.BC.TURNOVER(Connection,$F228,,,Z$2,Z$3,IF(ApplyDimOnActuals="Yes",_xlfn.HSTACK(DimArray,DimValuesArray),""))*$A228/IF($H228=0,12,$H228),"Manual Allocation",AL228))</f>
        <v/>
      </c>
    </row>
    <row r="229" spans="12:26" x14ac:dyDescent="0.45">
      <c r="L229" s="15" t="str">
        <f t="shared" si="14"/>
        <v/>
      </c>
      <c r="M229" s="14" t="str">
        <f t="shared" si="11"/>
        <v/>
      </c>
      <c r="N229" s="14" t="str">
        <f t="shared" si="12"/>
        <v/>
      </c>
      <c r="O229" s="14" t="str" cm="1">
        <f t="array" ref="O229">IF($F229="","",_xlfn.SWITCH($L229,"Equal allocation",ROUND($M229/12,2),"Weighted Allocation",$M229*_xll.BC.TURNOVER(Connection,$F229,,,O$2,O$3,IF(ApplyDimOnActuals="Yes",_xlfn.HSTACK(DimArray,DimValuesArray),""))*$A229/IF($H229=0,12,$H229),"Manual Allocation",AA229))</f>
        <v/>
      </c>
      <c r="P229" s="14" t="str" cm="1">
        <f t="array" ref="P229">IF($F229="","",_xlfn.SWITCH($L229,"Equal allocation",ROUND($M229/12,2),"Weighted Allocation",$M229*_xll.BC.TURNOVER(Connection,$F229,,,P$2,P$3,IF(ApplyDimOnActuals="Yes",_xlfn.HSTACK(DimArray,DimValuesArray),""))*$A229/IF($H229=0,12,$H229),"Manual Allocation",AB229))</f>
        <v/>
      </c>
      <c r="Q229" s="14" t="str" cm="1">
        <f t="array" ref="Q229">IF($F229="","",_xlfn.SWITCH($L229,"Equal allocation",ROUND($M229/12,2),"Weighted Allocation",$M229*_xll.BC.TURNOVER(Connection,$F229,,,Q$2,Q$3,IF(ApplyDimOnActuals="Yes",_xlfn.HSTACK(DimArray,DimValuesArray),""))*$A229/IF($H229=0,12,$H229),"Manual Allocation",AC229))</f>
        <v/>
      </c>
      <c r="R229" s="14" t="str" cm="1">
        <f t="array" ref="R229">IF($F229="","",_xlfn.SWITCH($L229,"Equal allocation",ROUND($M229/12,2),"Weighted Allocation",$M229*_xll.BC.TURNOVER(Connection,$F229,,,R$2,R$3,IF(ApplyDimOnActuals="Yes",_xlfn.HSTACK(DimArray,DimValuesArray),""))*$A229/IF($H229=0,12,$H229),"Manual Allocation",AD229))</f>
        <v/>
      </c>
      <c r="S229" s="14" t="str" cm="1">
        <f t="array" ref="S229">IF($F229="","",_xlfn.SWITCH($L229,"Equal allocation",ROUND($M229/12,2),"Weighted Allocation",$M229*_xll.BC.TURNOVER(Connection,$F229,,,S$2,S$3,IF(ApplyDimOnActuals="Yes",_xlfn.HSTACK(DimArray,DimValuesArray),""))*$A229/IF($H229=0,12,$H229),"Manual Allocation",AE229))</f>
        <v/>
      </c>
      <c r="T229" s="14" t="str" cm="1">
        <f t="array" ref="T229">IF($F229="","",_xlfn.SWITCH($L229,"Equal allocation",ROUND($M229/12,2),"Weighted Allocation",$M229*_xll.BC.TURNOVER(Connection,$F229,,,T$2,T$3,IF(ApplyDimOnActuals="Yes",_xlfn.HSTACK(DimArray,DimValuesArray),""))*$A229/IF($H229=0,12,$H229),"Manual Allocation",AF229))</f>
        <v/>
      </c>
      <c r="U229" s="14" t="str" cm="1">
        <f t="array" ref="U229">IF($F229="","",_xlfn.SWITCH($L229,"Equal allocation",ROUND($M229/12,2),"Weighted Allocation",$M229*_xll.BC.TURNOVER(Connection,$F229,,,U$2,U$3,IF(ApplyDimOnActuals="Yes",_xlfn.HSTACK(DimArray,DimValuesArray),""))*$A229/IF($H229=0,12,$H229),"Manual Allocation",AG229))</f>
        <v/>
      </c>
      <c r="V229" s="14" t="str" cm="1">
        <f t="array" ref="V229">IF($F229="","",_xlfn.SWITCH($L229,"Equal allocation",ROUND($M229/12,2),"Weighted Allocation",$M229*_xll.BC.TURNOVER(Connection,$F229,,,V$2,V$3,IF(ApplyDimOnActuals="Yes",_xlfn.HSTACK(DimArray,DimValuesArray),""))*$A229/IF($H229=0,12,$H229),"Manual Allocation",AH229))</f>
        <v/>
      </c>
      <c r="W229" s="14" t="str" cm="1">
        <f t="array" ref="W229">IF($F229="","",_xlfn.SWITCH($L229,"Equal allocation",ROUND($M229/12,2),"Weighted Allocation",$M229*_xll.BC.TURNOVER(Connection,$F229,,,W$2,W$3,IF(ApplyDimOnActuals="Yes",_xlfn.HSTACK(DimArray,DimValuesArray),""))*$A229/IF($H229=0,12,$H229),"Manual Allocation",AI229))</f>
        <v/>
      </c>
      <c r="X229" s="14" t="str" cm="1">
        <f t="array" ref="X229">IF($F229="","",_xlfn.SWITCH($L229,"Equal allocation",ROUND($M229/12,2),"Weighted Allocation",$M229*_xll.BC.TURNOVER(Connection,$F229,,,X$2,X$3,IF(ApplyDimOnActuals="Yes",_xlfn.HSTACK(DimArray,DimValuesArray),""))*$A229/IF($H229=0,12,$H229),"Manual Allocation",AJ229))</f>
        <v/>
      </c>
      <c r="Y229" s="14" t="str" cm="1">
        <f t="array" ref="Y229">IF($F229="","",_xlfn.SWITCH($L229,"Equal allocation",ROUND($M229/12,2),"Weighted Allocation",$M229*_xll.BC.TURNOVER(Connection,$F229,,,Y$2,Y$3,IF(ApplyDimOnActuals="Yes",_xlfn.HSTACK(DimArray,DimValuesArray),""))*$A229/IF($H229=0,12,$H229),"Manual Allocation",AK229))</f>
        <v/>
      </c>
      <c r="Z229" s="14" t="str" cm="1">
        <f t="array" ref="Z229">IF($F229="","",_xlfn.SWITCH($L229,"Equal allocation",ROUND($M229/12,2),"Weighted Allocation",$M229*_xll.BC.TURNOVER(Connection,$F229,,,Z$2,Z$3,IF(ApplyDimOnActuals="Yes",_xlfn.HSTACK(DimArray,DimValuesArray),""))*$A229/IF($H229=0,12,$H229),"Manual Allocation",AL229))</f>
        <v/>
      </c>
    </row>
    <row r="230" spans="12:26" x14ac:dyDescent="0.45">
      <c r="L230" s="15" t="str">
        <f t="shared" si="14"/>
        <v/>
      </c>
      <c r="M230" s="14" t="str">
        <f t="shared" si="11"/>
        <v/>
      </c>
      <c r="N230" s="14" t="str">
        <f t="shared" si="12"/>
        <v/>
      </c>
      <c r="O230" s="14" t="str" cm="1">
        <f t="array" ref="O230">IF($F230="","",_xlfn.SWITCH($L230,"Equal allocation",ROUND($M230/12,2),"Weighted Allocation",$M230*_xll.BC.TURNOVER(Connection,$F230,,,O$2,O$3,IF(ApplyDimOnActuals="Yes",_xlfn.HSTACK(DimArray,DimValuesArray),""))*$A230/IF($H230=0,12,$H230),"Manual Allocation",AA230))</f>
        <v/>
      </c>
      <c r="P230" s="14" t="str" cm="1">
        <f t="array" ref="P230">IF($F230="","",_xlfn.SWITCH($L230,"Equal allocation",ROUND($M230/12,2),"Weighted Allocation",$M230*_xll.BC.TURNOVER(Connection,$F230,,,P$2,P$3,IF(ApplyDimOnActuals="Yes",_xlfn.HSTACK(DimArray,DimValuesArray),""))*$A230/IF($H230=0,12,$H230),"Manual Allocation",AB230))</f>
        <v/>
      </c>
      <c r="Q230" s="14" t="str" cm="1">
        <f t="array" ref="Q230">IF($F230="","",_xlfn.SWITCH($L230,"Equal allocation",ROUND($M230/12,2),"Weighted Allocation",$M230*_xll.BC.TURNOVER(Connection,$F230,,,Q$2,Q$3,IF(ApplyDimOnActuals="Yes",_xlfn.HSTACK(DimArray,DimValuesArray),""))*$A230/IF($H230=0,12,$H230),"Manual Allocation",AC230))</f>
        <v/>
      </c>
      <c r="R230" s="14" t="str" cm="1">
        <f t="array" ref="R230">IF($F230="","",_xlfn.SWITCH($L230,"Equal allocation",ROUND($M230/12,2),"Weighted Allocation",$M230*_xll.BC.TURNOVER(Connection,$F230,,,R$2,R$3,IF(ApplyDimOnActuals="Yes",_xlfn.HSTACK(DimArray,DimValuesArray),""))*$A230/IF($H230=0,12,$H230),"Manual Allocation",AD230))</f>
        <v/>
      </c>
      <c r="S230" s="14" t="str" cm="1">
        <f t="array" ref="S230">IF($F230="","",_xlfn.SWITCH($L230,"Equal allocation",ROUND($M230/12,2),"Weighted Allocation",$M230*_xll.BC.TURNOVER(Connection,$F230,,,S$2,S$3,IF(ApplyDimOnActuals="Yes",_xlfn.HSTACK(DimArray,DimValuesArray),""))*$A230/IF($H230=0,12,$H230),"Manual Allocation",AE230))</f>
        <v/>
      </c>
      <c r="T230" s="14" t="str" cm="1">
        <f t="array" ref="T230">IF($F230="","",_xlfn.SWITCH($L230,"Equal allocation",ROUND($M230/12,2),"Weighted Allocation",$M230*_xll.BC.TURNOVER(Connection,$F230,,,T$2,T$3,IF(ApplyDimOnActuals="Yes",_xlfn.HSTACK(DimArray,DimValuesArray),""))*$A230/IF($H230=0,12,$H230),"Manual Allocation",AF230))</f>
        <v/>
      </c>
      <c r="U230" s="14" t="str" cm="1">
        <f t="array" ref="U230">IF($F230="","",_xlfn.SWITCH($L230,"Equal allocation",ROUND($M230/12,2),"Weighted Allocation",$M230*_xll.BC.TURNOVER(Connection,$F230,,,U$2,U$3,IF(ApplyDimOnActuals="Yes",_xlfn.HSTACK(DimArray,DimValuesArray),""))*$A230/IF($H230=0,12,$H230),"Manual Allocation",AG230))</f>
        <v/>
      </c>
      <c r="V230" s="14" t="str" cm="1">
        <f t="array" ref="V230">IF($F230="","",_xlfn.SWITCH($L230,"Equal allocation",ROUND($M230/12,2),"Weighted Allocation",$M230*_xll.BC.TURNOVER(Connection,$F230,,,V$2,V$3,IF(ApplyDimOnActuals="Yes",_xlfn.HSTACK(DimArray,DimValuesArray),""))*$A230/IF($H230=0,12,$H230),"Manual Allocation",AH230))</f>
        <v/>
      </c>
      <c r="W230" s="14" t="str" cm="1">
        <f t="array" ref="W230">IF($F230="","",_xlfn.SWITCH($L230,"Equal allocation",ROUND($M230/12,2),"Weighted Allocation",$M230*_xll.BC.TURNOVER(Connection,$F230,,,W$2,W$3,IF(ApplyDimOnActuals="Yes",_xlfn.HSTACK(DimArray,DimValuesArray),""))*$A230/IF($H230=0,12,$H230),"Manual Allocation",AI230))</f>
        <v/>
      </c>
      <c r="X230" s="14" t="str" cm="1">
        <f t="array" ref="X230">IF($F230="","",_xlfn.SWITCH($L230,"Equal allocation",ROUND($M230/12,2),"Weighted Allocation",$M230*_xll.BC.TURNOVER(Connection,$F230,,,X$2,X$3,IF(ApplyDimOnActuals="Yes",_xlfn.HSTACK(DimArray,DimValuesArray),""))*$A230/IF($H230=0,12,$H230),"Manual Allocation",AJ230))</f>
        <v/>
      </c>
      <c r="Y230" s="14" t="str" cm="1">
        <f t="array" ref="Y230">IF($F230="","",_xlfn.SWITCH($L230,"Equal allocation",ROUND($M230/12,2),"Weighted Allocation",$M230*_xll.BC.TURNOVER(Connection,$F230,,,Y$2,Y$3,IF(ApplyDimOnActuals="Yes",_xlfn.HSTACK(DimArray,DimValuesArray),""))*$A230/IF($H230=0,12,$H230),"Manual Allocation",AK230))</f>
        <v/>
      </c>
      <c r="Z230" s="14" t="str" cm="1">
        <f t="array" ref="Z230">IF($F230="","",_xlfn.SWITCH($L230,"Equal allocation",ROUND($M230/12,2),"Weighted Allocation",$M230*_xll.BC.TURNOVER(Connection,$F230,,,Z$2,Z$3,IF(ApplyDimOnActuals="Yes",_xlfn.HSTACK(DimArray,DimValuesArray),""))*$A230/IF($H230=0,12,$H230),"Manual Allocation",AL230))</f>
        <v/>
      </c>
    </row>
    <row r="231" spans="12:26" x14ac:dyDescent="0.45">
      <c r="L231" s="15" t="str">
        <f t="shared" si="14"/>
        <v/>
      </c>
      <c r="M231" s="14" t="str">
        <f t="shared" si="11"/>
        <v/>
      </c>
      <c r="N231" s="14" t="str">
        <f t="shared" si="12"/>
        <v/>
      </c>
      <c r="O231" s="14" t="str" cm="1">
        <f t="array" ref="O231">IF($F231="","",_xlfn.SWITCH($L231,"Equal allocation",ROUND($M231/12,2),"Weighted Allocation",$M231*_xll.BC.TURNOVER(Connection,$F231,,,O$2,O$3,IF(ApplyDimOnActuals="Yes",_xlfn.HSTACK(DimArray,DimValuesArray),""))*$A231/IF($H231=0,12,$H231),"Manual Allocation",AA231))</f>
        <v/>
      </c>
      <c r="P231" s="14" t="str" cm="1">
        <f t="array" ref="P231">IF($F231="","",_xlfn.SWITCH($L231,"Equal allocation",ROUND($M231/12,2),"Weighted Allocation",$M231*_xll.BC.TURNOVER(Connection,$F231,,,P$2,P$3,IF(ApplyDimOnActuals="Yes",_xlfn.HSTACK(DimArray,DimValuesArray),""))*$A231/IF($H231=0,12,$H231),"Manual Allocation",AB231))</f>
        <v/>
      </c>
      <c r="Q231" s="14" t="str" cm="1">
        <f t="array" ref="Q231">IF($F231="","",_xlfn.SWITCH($L231,"Equal allocation",ROUND($M231/12,2),"Weighted Allocation",$M231*_xll.BC.TURNOVER(Connection,$F231,,,Q$2,Q$3,IF(ApplyDimOnActuals="Yes",_xlfn.HSTACK(DimArray,DimValuesArray),""))*$A231/IF($H231=0,12,$H231),"Manual Allocation",AC231))</f>
        <v/>
      </c>
      <c r="R231" s="14" t="str" cm="1">
        <f t="array" ref="R231">IF($F231="","",_xlfn.SWITCH($L231,"Equal allocation",ROUND($M231/12,2),"Weighted Allocation",$M231*_xll.BC.TURNOVER(Connection,$F231,,,R$2,R$3,IF(ApplyDimOnActuals="Yes",_xlfn.HSTACK(DimArray,DimValuesArray),""))*$A231/IF($H231=0,12,$H231),"Manual Allocation",AD231))</f>
        <v/>
      </c>
      <c r="S231" s="14" t="str" cm="1">
        <f t="array" ref="S231">IF($F231="","",_xlfn.SWITCH($L231,"Equal allocation",ROUND($M231/12,2),"Weighted Allocation",$M231*_xll.BC.TURNOVER(Connection,$F231,,,S$2,S$3,IF(ApplyDimOnActuals="Yes",_xlfn.HSTACK(DimArray,DimValuesArray),""))*$A231/IF($H231=0,12,$H231),"Manual Allocation",AE231))</f>
        <v/>
      </c>
      <c r="T231" s="14" t="str" cm="1">
        <f t="array" ref="T231">IF($F231="","",_xlfn.SWITCH($L231,"Equal allocation",ROUND($M231/12,2),"Weighted Allocation",$M231*_xll.BC.TURNOVER(Connection,$F231,,,T$2,T$3,IF(ApplyDimOnActuals="Yes",_xlfn.HSTACK(DimArray,DimValuesArray),""))*$A231/IF($H231=0,12,$H231),"Manual Allocation",AF231))</f>
        <v/>
      </c>
      <c r="U231" s="14" t="str" cm="1">
        <f t="array" ref="U231">IF($F231="","",_xlfn.SWITCH($L231,"Equal allocation",ROUND($M231/12,2),"Weighted Allocation",$M231*_xll.BC.TURNOVER(Connection,$F231,,,U$2,U$3,IF(ApplyDimOnActuals="Yes",_xlfn.HSTACK(DimArray,DimValuesArray),""))*$A231/IF($H231=0,12,$H231),"Manual Allocation",AG231))</f>
        <v/>
      </c>
      <c r="V231" s="14" t="str" cm="1">
        <f t="array" ref="V231">IF($F231="","",_xlfn.SWITCH($L231,"Equal allocation",ROUND($M231/12,2),"Weighted Allocation",$M231*_xll.BC.TURNOVER(Connection,$F231,,,V$2,V$3,IF(ApplyDimOnActuals="Yes",_xlfn.HSTACK(DimArray,DimValuesArray),""))*$A231/IF($H231=0,12,$H231),"Manual Allocation",AH231))</f>
        <v/>
      </c>
      <c r="W231" s="14" t="str" cm="1">
        <f t="array" ref="W231">IF($F231="","",_xlfn.SWITCH($L231,"Equal allocation",ROUND($M231/12,2),"Weighted Allocation",$M231*_xll.BC.TURNOVER(Connection,$F231,,,W$2,W$3,IF(ApplyDimOnActuals="Yes",_xlfn.HSTACK(DimArray,DimValuesArray),""))*$A231/IF($H231=0,12,$H231),"Manual Allocation",AI231))</f>
        <v/>
      </c>
      <c r="X231" s="14" t="str" cm="1">
        <f t="array" ref="X231">IF($F231="","",_xlfn.SWITCH($L231,"Equal allocation",ROUND($M231/12,2),"Weighted Allocation",$M231*_xll.BC.TURNOVER(Connection,$F231,,,X$2,X$3,IF(ApplyDimOnActuals="Yes",_xlfn.HSTACK(DimArray,DimValuesArray),""))*$A231/IF($H231=0,12,$H231),"Manual Allocation",AJ231))</f>
        <v/>
      </c>
      <c r="Y231" s="14" t="str" cm="1">
        <f t="array" ref="Y231">IF($F231="","",_xlfn.SWITCH($L231,"Equal allocation",ROUND($M231/12,2),"Weighted Allocation",$M231*_xll.BC.TURNOVER(Connection,$F231,,,Y$2,Y$3,IF(ApplyDimOnActuals="Yes",_xlfn.HSTACK(DimArray,DimValuesArray),""))*$A231/IF($H231=0,12,$H231),"Manual Allocation",AK231))</f>
        <v/>
      </c>
      <c r="Z231" s="14" t="str" cm="1">
        <f t="array" ref="Z231">IF($F231="","",_xlfn.SWITCH($L231,"Equal allocation",ROUND($M231/12,2),"Weighted Allocation",$M231*_xll.BC.TURNOVER(Connection,$F231,,,Z$2,Z$3,IF(ApplyDimOnActuals="Yes",_xlfn.HSTACK(DimArray,DimValuesArray),""))*$A231/IF($H231=0,12,$H231),"Manual Allocation",AL231))</f>
        <v/>
      </c>
    </row>
    <row r="232" spans="12:26" x14ac:dyDescent="0.45">
      <c r="L232" s="15" t="str">
        <f t="shared" si="14"/>
        <v/>
      </c>
      <c r="M232" s="14" t="str">
        <f t="shared" si="11"/>
        <v/>
      </c>
      <c r="N232" s="14" t="str">
        <f t="shared" si="12"/>
        <v/>
      </c>
      <c r="O232" s="14" t="str" cm="1">
        <f t="array" ref="O232">IF($F232="","",_xlfn.SWITCH($L232,"Equal allocation",ROUND($M232/12,2),"Weighted Allocation",$M232*_xll.BC.TURNOVER(Connection,$F232,,,O$2,O$3,IF(ApplyDimOnActuals="Yes",_xlfn.HSTACK(DimArray,DimValuesArray),""))*$A232/IF($H232=0,12,$H232),"Manual Allocation",AA232))</f>
        <v/>
      </c>
      <c r="P232" s="14" t="str" cm="1">
        <f t="array" ref="P232">IF($F232="","",_xlfn.SWITCH($L232,"Equal allocation",ROUND($M232/12,2),"Weighted Allocation",$M232*_xll.BC.TURNOVER(Connection,$F232,,,P$2,P$3,IF(ApplyDimOnActuals="Yes",_xlfn.HSTACK(DimArray,DimValuesArray),""))*$A232/IF($H232=0,12,$H232),"Manual Allocation",AB232))</f>
        <v/>
      </c>
      <c r="Q232" s="14" t="str" cm="1">
        <f t="array" ref="Q232">IF($F232="","",_xlfn.SWITCH($L232,"Equal allocation",ROUND($M232/12,2),"Weighted Allocation",$M232*_xll.BC.TURNOVER(Connection,$F232,,,Q$2,Q$3,IF(ApplyDimOnActuals="Yes",_xlfn.HSTACK(DimArray,DimValuesArray),""))*$A232/IF($H232=0,12,$H232),"Manual Allocation",AC232))</f>
        <v/>
      </c>
      <c r="R232" s="14" t="str" cm="1">
        <f t="array" ref="R232">IF($F232="","",_xlfn.SWITCH($L232,"Equal allocation",ROUND($M232/12,2),"Weighted Allocation",$M232*_xll.BC.TURNOVER(Connection,$F232,,,R$2,R$3,IF(ApplyDimOnActuals="Yes",_xlfn.HSTACK(DimArray,DimValuesArray),""))*$A232/IF($H232=0,12,$H232),"Manual Allocation",AD232))</f>
        <v/>
      </c>
      <c r="S232" s="14" t="str" cm="1">
        <f t="array" ref="S232">IF($F232="","",_xlfn.SWITCH($L232,"Equal allocation",ROUND($M232/12,2),"Weighted Allocation",$M232*_xll.BC.TURNOVER(Connection,$F232,,,S$2,S$3,IF(ApplyDimOnActuals="Yes",_xlfn.HSTACK(DimArray,DimValuesArray),""))*$A232/IF($H232=0,12,$H232),"Manual Allocation",AE232))</f>
        <v/>
      </c>
      <c r="T232" s="14" t="str" cm="1">
        <f t="array" ref="T232">IF($F232="","",_xlfn.SWITCH($L232,"Equal allocation",ROUND($M232/12,2),"Weighted Allocation",$M232*_xll.BC.TURNOVER(Connection,$F232,,,T$2,T$3,IF(ApplyDimOnActuals="Yes",_xlfn.HSTACK(DimArray,DimValuesArray),""))*$A232/IF($H232=0,12,$H232),"Manual Allocation",AF232))</f>
        <v/>
      </c>
      <c r="U232" s="14" t="str" cm="1">
        <f t="array" ref="U232">IF($F232="","",_xlfn.SWITCH($L232,"Equal allocation",ROUND($M232/12,2),"Weighted Allocation",$M232*_xll.BC.TURNOVER(Connection,$F232,,,U$2,U$3,IF(ApplyDimOnActuals="Yes",_xlfn.HSTACK(DimArray,DimValuesArray),""))*$A232/IF($H232=0,12,$H232),"Manual Allocation",AG232))</f>
        <v/>
      </c>
      <c r="V232" s="14" t="str" cm="1">
        <f t="array" ref="V232">IF($F232="","",_xlfn.SWITCH($L232,"Equal allocation",ROUND($M232/12,2),"Weighted Allocation",$M232*_xll.BC.TURNOVER(Connection,$F232,,,V$2,V$3,IF(ApplyDimOnActuals="Yes",_xlfn.HSTACK(DimArray,DimValuesArray),""))*$A232/IF($H232=0,12,$H232),"Manual Allocation",AH232))</f>
        <v/>
      </c>
      <c r="W232" s="14" t="str" cm="1">
        <f t="array" ref="W232">IF($F232="","",_xlfn.SWITCH($L232,"Equal allocation",ROUND($M232/12,2),"Weighted Allocation",$M232*_xll.BC.TURNOVER(Connection,$F232,,,W$2,W$3,IF(ApplyDimOnActuals="Yes",_xlfn.HSTACK(DimArray,DimValuesArray),""))*$A232/IF($H232=0,12,$H232),"Manual Allocation",AI232))</f>
        <v/>
      </c>
      <c r="X232" s="14" t="str" cm="1">
        <f t="array" ref="X232">IF($F232="","",_xlfn.SWITCH($L232,"Equal allocation",ROUND($M232/12,2),"Weighted Allocation",$M232*_xll.BC.TURNOVER(Connection,$F232,,,X$2,X$3,IF(ApplyDimOnActuals="Yes",_xlfn.HSTACK(DimArray,DimValuesArray),""))*$A232/IF($H232=0,12,$H232),"Manual Allocation",AJ232))</f>
        <v/>
      </c>
      <c r="Y232" s="14" t="str" cm="1">
        <f t="array" ref="Y232">IF($F232="","",_xlfn.SWITCH($L232,"Equal allocation",ROUND($M232/12,2),"Weighted Allocation",$M232*_xll.BC.TURNOVER(Connection,$F232,,,Y$2,Y$3,IF(ApplyDimOnActuals="Yes",_xlfn.HSTACK(DimArray,DimValuesArray),""))*$A232/IF($H232=0,12,$H232),"Manual Allocation",AK232))</f>
        <v/>
      </c>
      <c r="Z232" s="14" t="str" cm="1">
        <f t="array" ref="Z232">IF($F232="","",_xlfn.SWITCH($L232,"Equal allocation",ROUND($M232/12,2),"Weighted Allocation",$M232*_xll.BC.TURNOVER(Connection,$F232,,,Z$2,Z$3,IF(ApplyDimOnActuals="Yes",_xlfn.HSTACK(DimArray,DimValuesArray),""))*$A232/IF($H232=0,12,$H232),"Manual Allocation",AL232))</f>
        <v/>
      </c>
    </row>
    <row r="233" spans="12:26" x14ac:dyDescent="0.45">
      <c r="L233" s="15" t="str">
        <f t="shared" si="14"/>
        <v/>
      </c>
      <c r="M233" s="14" t="str">
        <f t="shared" si="11"/>
        <v/>
      </c>
      <c r="N233" s="14" t="str">
        <f t="shared" si="12"/>
        <v/>
      </c>
      <c r="O233" s="14" t="str" cm="1">
        <f t="array" ref="O233">IF($F233="","",_xlfn.SWITCH($L233,"Equal allocation",ROUND($M233/12,2),"Weighted Allocation",$M233*_xll.BC.TURNOVER(Connection,$F233,,,O$2,O$3,IF(ApplyDimOnActuals="Yes",_xlfn.HSTACK(DimArray,DimValuesArray),""))*$A233/IF($H233=0,12,$H233),"Manual Allocation",AA233))</f>
        <v/>
      </c>
      <c r="P233" s="14" t="str" cm="1">
        <f t="array" ref="P233">IF($F233="","",_xlfn.SWITCH($L233,"Equal allocation",ROUND($M233/12,2),"Weighted Allocation",$M233*_xll.BC.TURNOVER(Connection,$F233,,,P$2,P$3,IF(ApplyDimOnActuals="Yes",_xlfn.HSTACK(DimArray,DimValuesArray),""))*$A233/IF($H233=0,12,$H233),"Manual Allocation",AB233))</f>
        <v/>
      </c>
      <c r="Q233" s="14" t="str" cm="1">
        <f t="array" ref="Q233">IF($F233="","",_xlfn.SWITCH($L233,"Equal allocation",ROUND($M233/12,2),"Weighted Allocation",$M233*_xll.BC.TURNOVER(Connection,$F233,,,Q$2,Q$3,IF(ApplyDimOnActuals="Yes",_xlfn.HSTACK(DimArray,DimValuesArray),""))*$A233/IF($H233=0,12,$H233),"Manual Allocation",AC233))</f>
        <v/>
      </c>
      <c r="R233" s="14" t="str" cm="1">
        <f t="array" ref="R233">IF($F233="","",_xlfn.SWITCH($L233,"Equal allocation",ROUND($M233/12,2),"Weighted Allocation",$M233*_xll.BC.TURNOVER(Connection,$F233,,,R$2,R$3,IF(ApplyDimOnActuals="Yes",_xlfn.HSTACK(DimArray,DimValuesArray),""))*$A233/IF($H233=0,12,$H233),"Manual Allocation",AD233))</f>
        <v/>
      </c>
      <c r="S233" s="14" t="str" cm="1">
        <f t="array" ref="S233">IF($F233="","",_xlfn.SWITCH($L233,"Equal allocation",ROUND($M233/12,2),"Weighted Allocation",$M233*_xll.BC.TURNOVER(Connection,$F233,,,S$2,S$3,IF(ApplyDimOnActuals="Yes",_xlfn.HSTACK(DimArray,DimValuesArray),""))*$A233/IF($H233=0,12,$H233),"Manual Allocation",AE233))</f>
        <v/>
      </c>
      <c r="T233" s="14" t="str" cm="1">
        <f t="array" ref="T233">IF($F233="","",_xlfn.SWITCH($L233,"Equal allocation",ROUND($M233/12,2),"Weighted Allocation",$M233*_xll.BC.TURNOVER(Connection,$F233,,,T$2,T$3,IF(ApplyDimOnActuals="Yes",_xlfn.HSTACK(DimArray,DimValuesArray),""))*$A233/IF($H233=0,12,$H233),"Manual Allocation",AF233))</f>
        <v/>
      </c>
      <c r="U233" s="14" t="str" cm="1">
        <f t="array" ref="U233">IF($F233="","",_xlfn.SWITCH($L233,"Equal allocation",ROUND($M233/12,2),"Weighted Allocation",$M233*_xll.BC.TURNOVER(Connection,$F233,,,U$2,U$3,IF(ApplyDimOnActuals="Yes",_xlfn.HSTACK(DimArray,DimValuesArray),""))*$A233/IF($H233=0,12,$H233),"Manual Allocation",AG233))</f>
        <v/>
      </c>
      <c r="V233" s="14" t="str" cm="1">
        <f t="array" ref="V233">IF($F233="","",_xlfn.SWITCH($L233,"Equal allocation",ROUND($M233/12,2),"Weighted Allocation",$M233*_xll.BC.TURNOVER(Connection,$F233,,,V$2,V$3,IF(ApplyDimOnActuals="Yes",_xlfn.HSTACK(DimArray,DimValuesArray),""))*$A233/IF($H233=0,12,$H233),"Manual Allocation",AH233))</f>
        <v/>
      </c>
      <c r="W233" s="14" t="str" cm="1">
        <f t="array" ref="W233">IF($F233="","",_xlfn.SWITCH($L233,"Equal allocation",ROUND($M233/12,2),"Weighted Allocation",$M233*_xll.BC.TURNOVER(Connection,$F233,,,W$2,W$3,IF(ApplyDimOnActuals="Yes",_xlfn.HSTACK(DimArray,DimValuesArray),""))*$A233/IF($H233=0,12,$H233),"Manual Allocation",AI233))</f>
        <v/>
      </c>
      <c r="X233" s="14" t="str" cm="1">
        <f t="array" ref="X233">IF($F233="","",_xlfn.SWITCH($L233,"Equal allocation",ROUND($M233/12,2),"Weighted Allocation",$M233*_xll.BC.TURNOVER(Connection,$F233,,,X$2,X$3,IF(ApplyDimOnActuals="Yes",_xlfn.HSTACK(DimArray,DimValuesArray),""))*$A233/IF($H233=0,12,$H233),"Manual Allocation",AJ233))</f>
        <v/>
      </c>
      <c r="Y233" s="14" t="str" cm="1">
        <f t="array" ref="Y233">IF($F233="","",_xlfn.SWITCH($L233,"Equal allocation",ROUND($M233/12,2),"Weighted Allocation",$M233*_xll.BC.TURNOVER(Connection,$F233,,,Y$2,Y$3,IF(ApplyDimOnActuals="Yes",_xlfn.HSTACK(DimArray,DimValuesArray),""))*$A233/IF($H233=0,12,$H233),"Manual Allocation",AK233))</f>
        <v/>
      </c>
      <c r="Z233" s="14" t="str" cm="1">
        <f t="array" ref="Z233">IF($F233="","",_xlfn.SWITCH($L233,"Equal allocation",ROUND($M233/12,2),"Weighted Allocation",$M233*_xll.BC.TURNOVER(Connection,$F233,,,Z$2,Z$3,IF(ApplyDimOnActuals="Yes",_xlfn.HSTACK(DimArray,DimValuesArray),""))*$A233/IF($H233=0,12,$H233),"Manual Allocation",AL233))</f>
        <v/>
      </c>
    </row>
    <row r="234" spans="12:26" x14ac:dyDescent="0.45">
      <c r="L234" s="15" t="str">
        <f t="shared" si="14"/>
        <v/>
      </c>
      <c r="M234" s="14" t="str">
        <f t="shared" si="11"/>
        <v/>
      </c>
      <c r="N234" s="14" t="str">
        <f t="shared" si="12"/>
        <v/>
      </c>
      <c r="O234" s="14" t="str" cm="1">
        <f t="array" ref="O234">IF($F234="","",_xlfn.SWITCH($L234,"Equal allocation",ROUND($M234/12,2),"Weighted Allocation",$M234*_xll.BC.TURNOVER(Connection,$F234,,,O$2,O$3,IF(ApplyDimOnActuals="Yes",_xlfn.HSTACK(DimArray,DimValuesArray),""))*$A234/IF($H234=0,12,$H234),"Manual Allocation",AA234))</f>
        <v/>
      </c>
      <c r="P234" s="14" t="str" cm="1">
        <f t="array" ref="P234">IF($F234="","",_xlfn.SWITCH($L234,"Equal allocation",ROUND($M234/12,2),"Weighted Allocation",$M234*_xll.BC.TURNOVER(Connection,$F234,,,P$2,P$3,IF(ApplyDimOnActuals="Yes",_xlfn.HSTACK(DimArray,DimValuesArray),""))*$A234/IF($H234=0,12,$H234),"Manual Allocation",AB234))</f>
        <v/>
      </c>
      <c r="Q234" s="14" t="str" cm="1">
        <f t="array" ref="Q234">IF($F234="","",_xlfn.SWITCH($L234,"Equal allocation",ROUND($M234/12,2),"Weighted Allocation",$M234*_xll.BC.TURNOVER(Connection,$F234,,,Q$2,Q$3,IF(ApplyDimOnActuals="Yes",_xlfn.HSTACK(DimArray,DimValuesArray),""))*$A234/IF($H234=0,12,$H234),"Manual Allocation",AC234))</f>
        <v/>
      </c>
      <c r="R234" s="14" t="str" cm="1">
        <f t="array" ref="R234">IF($F234="","",_xlfn.SWITCH($L234,"Equal allocation",ROUND($M234/12,2),"Weighted Allocation",$M234*_xll.BC.TURNOVER(Connection,$F234,,,R$2,R$3,IF(ApplyDimOnActuals="Yes",_xlfn.HSTACK(DimArray,DimValuesArray),""))*$A234/IF($H234=0,12,$H234),"Manual Allocation",AD234))</f>
        <v/>
      </c>
      <c r="S234" s="14" t="str" cm="1">
        <f t="array" ref="S234">IF($F234="","",_xlfn.SWITCH($L234,"Equal allocation",ROUND($M234/12,2),"Weighted Allocation",$M234*_xll.BC.TURNOVER(Connection,$F234,,,S$2,S$3,IF(ApplyDimOnActuals="Yes",_xlfn.HSTACK(DimArray,DimValuesArray),""))*$A234/IF($H234=0,12,$H234),"Manual Allocation",AE234))</f>
        <v/>
      </c>
      <c r="T234" s="14" t="str" cm="1">
        <f t="array" ref="T234">IF($F234="","",_xlfn.SWITCH($L234,"Equal allocation",ROUND($M234/12,2),"Weighted Allocation",$M234*_xll.BC.TURNOVER(Connection,$F234,,,T$2,T$3,IF(ApplyDimOnActuals="Yes",_xlfn.HSTACK(DimArray,DimValuesArray),""))*$A234/IF($H234=0,12,$H234),"Manual Allocation",AF234))</f>
        <v/>
      </c>
      <c r="U234" s="14" t="str" cm="1">
        <f t="array" ref="U234">IF($F234="","",_xlfn.SWITCH($L234,"Equal allocation",ROUND($M234/12,2),"Weighted Allocation",$M234*_xll.BC.TURNOVER(Connection,$F234,,,U$2,U$3,IF(ApplyDimOnActuals="Yes",_xlfn.HSTACK(DimArray,DimValuesArray),""))*$A234/IF($H234=0,12,$H234),"Manual Allocation",AG234))</f>
        <v/>
      </c>
      <c r="V234" s="14" t="str" cm="1">
        <f t="array" ref="V234">IF($F234="","",_xlfn.SWITCH($L234,"Equal allocation",ROUND($M234/12,2),"Weighted Allocation",$M234*_xll.BC.TURNOVER(Connection,$F234,,,V$2,V$3,IF(ApplyDimOnActuals="Yes",_xlfn.HSTACK(DimArray,DimValuesArray),""))*$A234/IF($H234=0,12,$H234),"Manual Allocation",AH234))</f>
        <v/>
      </c>
      <c r="W234" s="14" t="str" cm="1">
        <f t="array" ref="W234">IF($F234="","",_xlfn.SWITCH($L234,"Equal allocation",ROUND($M234/12,2),"Weighted Allocation",$M234*_xll.BC.TURNOVER(Connection,$F234,,,W$2,W$3,IF(ApplyDimOnActuals="Yes",_xlfn.HSTACK(DimArray,DimValuesArray),""))*$A234/IF($H234=0,12,$H234),"Manual Allocation",AI234))</f>
        <v/>
      </c>
      <c r="X234" s="14" t="str" cm="1">
        <f t="array" ref="X234">IF($F234="","",_xlfn.SWITCH($L234,"Equal allocation",ROUND($M234/12,2),"Weighted Allocation",$M234*_xll.BC.TURNOVER(Connection,$F234,,,X$2,X$3,IF(ApplyDimOnActuals="Yes",_xlfn.HSTACK(DimArray,DimValuesArray),""))*$A234/IF($H234=0,12,$H234),"Manual Allocation",AJ234))</f>
        <v/>
      </c>
      <c r="Y234" s="14" t="str" cm="1">
        <f t="array" ref="Y234">IF($F234="","",_xlfn.SWITCH($L234,"Equal allocation",ROUND($M234/12,2),"Weighted Allocation",$M234*_xll.BC.TURNOVER(Connection,$F234,,,Y$2,Y$3,IF(ApplyDimOnActuals="Yes",_xlfn.HSTACK(DimArray,DimValuesArray),""))*$A234/IF($H234=0,12,$H234),"Manual Allocation",AK234))</f>
        <v/>
      </c>
      <c r="Z234" s="14" t="str" cm="1">
        <f t="array" ref="Z234">IF($F234="","",_xlfn.SWITCH($L234,"Equal allocation",ROUND($M234/12,2),"Weighted Allocation",$M234*_xll.BC.TURNOVER(Connection,$F234,,,Z$2,Z$3,IF(ApplyDimOnActuals="Yes",_xlfn.HSTACK(DimArray,DimValuesArray),""))*$A234/IF($H234=0,12,$H234),"Manual Allocation",AL234))</f>
        <v/>
      </c>
    </row>
    <row r="235" spans="12:26" x14ac:dyDescent="0.45">
      <c r="L235" s="15" t="str">
        <f t="shared" si="14"/>
        <v/>
      </c>
      <c r="M235" s="14" t="str">
        <f t="shared" si="11"/>
        <v/>
      </c>
      <c r="N235" s="14" t="str">
        <f t="shared" si="12"/>
        <v/>
      </c>
      <c r="O235" s="14" t="str" cm="1">
        <f t="array" ref="O235">IF($F235="","",_xlfn.SWITCH($L235,"Equal allocation",ROUND($M235/12,2),"Weighted Allocation",$M235*_xll.BC.TURNOVER(Connection,$F235,,,O$2,O$3,IF(ApplyDimOnActuals="Yes",_xlfn.HSTACK(DimArray,DimValuesArray),""))*$A235/IF($H235=0,12,$H235),"Manual Allocation",AA235))</f>
        <v/>
      </c>
      <c r="P235" s="14" t="str" cm="1">
        <f t="array" ref="P235">IF($F235="","",_xlfn.SWITCH($L235,"Equal allocation",ROUND($M235/12,2),"Weighted Allocation",$M235*_xll.BC.TURNOVER(Connection,$F235,,,P$2,P$3,IF(ApplyDimOnActuals="Yes",_xlfn.HSTACK(DimArray,DimValuesArray),""))*$A235/IF($H235=0,12,$H235),"Manual Allocation",AB235))</f>
        <v/>
      </c>
      <c r="Q235" s="14" t="str" cm="1">
        <f t="array" ref="Q235">IF($F235="","",_xlfn.SWITCH($L235,"Equal allocation",ROUND($M235/12,2),"Weighted Allocation",$M235*_xll.BC.TURNOVER(Connection,$F235,,,Q$2,Q$3,IF(ApplyDimOnActuals="Yes",_xlfn.HSTACK(DimArray,DimValuesArray),""))*$A235/IF($H235=0,12,$H235),"Manual Allocation",AC235))</f>
        <v/>
      </c>
      <c r="R235" s="14" t="str" cm="1">
        <f t="array" ref="R235">IF($F235="","",_xlfn.SWITCH($L235,"Equal allocation",ROUND($M235/12,2),"Weighted Allocation",$M235*_xll.BC.TURNOVER(Connection,$F235,,,R$2,R$3,IF(ApplyDimOnActuals="Yes",_xlfn.HSTACK(DimArray,DimValuesArray),""))*$A235/IF($H235=0,12,$H235),"Manual Allocation",AD235))</f>
        <v/>
      </c>
      <c r="S235" s="14" t="str" cm="1">
        <f t="array" ref="S235">IF($F235="","",_xlfn.SWITCH($L235,"Equal allocation",ROUND($M235/12,2),"Weighted Allocation",$M235*_xll.BC.TURNOVER(Connection,$F235,,,S$2,S$3,IF(ApplyDimOnActuals="Yes",_xlfn.HSTACK(DimArray,DimValuesArray),""))*$A235/IF($H235=0,12,$H235),"Manual Allocation",AE235))</f>
        <v/>
      </c>
      <c r="T235" s="14" t="str" cm="1">
        <f t="array" ref="T235">IF($F235="","",_xlfn.SWITCH($L235,"Equal allocation",ROUND($M235/12,2),"Weighted Allocation",$M235*_xll.BC.TURNOVER(Connection,$F235,,,T$2,T$3,IF(ApplyDimOnActuals="Yes",_xlfn.HSTACK(DimArray,DimValuesArray),""))*$A235/IF($H235=0,12,$H235),"Manual Allocation",AF235))</f>
        <v/>
      </c>
      <c r="U235" s="14" t="str" cm="1">
        <f t="array" ref="U235">IF($F235="","",_xlfn.SWITCH($L235,"Equal allocation",ROUND($M235/12,2),"Weighted Allocation",$M235*_xll.BC.TURNOVER(Connection,$F235,,,U$2,U$3,IF(ApplyDimOnActuals="Yes",_xlfn.HSTACK(DimArray,DimValuesArray),""))*$A235/IF($H235=0,12,$H235),"Manual Allocation",AG235))</f>
        <v/>
      </c>
      <c r="V235" s="14" t="str" cm="1">
        <f t="array" ref="V235">IF($F235="","",_xlfn.SWITCH($L235,"Equal allocation",ROUND($M235/12,2),"Weighted Allocation",$M235*_xll.BC.TURNOVER(Connection,$F235,,,V$2,V$3,IF(ApplyDimOnActuals="Yes",_xlfn.HSTACK(DimArray,DimValuesArray),""))*$A235/IF($H235=0,12,$H235),"Manual Allocation",AH235))</f>
        <v/>
      </c>
      <c r="W235" s="14" t="str" cm="1">
        <f t="array" ref="W235">IF($F235="","",_xlfn.SWITCH($L235,"Equal allocation",ROUND($M235/12,2),"Weighted Allocation",$M235*_xll.BC.TURNOVER(Connection,$F235,,,W$2,W$3,IF(ApplyDimOnActuals="Yes",_xlfn.HSTACK(DimArray,DimValuesArray),""))*$A235/IF($H235=0,12,$H235),"Manual Allocation",AI235))</f>
        <v/>
      </c>
      <c r="X235" s="14" t="str" cm="1">
        <f t="array" ref="X235">IF($F235="","",_xlfn.SWITCH($L235,"Equal allocation",ROUND($M235/12,2),"Weighted Allocation",$M235*_xll.BC.TURNOVER(Connection,$F235,,,X$2,X$3,IF(ApplyDimOnActuals="Yes",_xlfn.HSTACK(DimArray,DimValuesArray),""))*$A235/IF($H235=0,12,$H235),"Manual Allocation",AJ235))</f>
        <v/>
      </c>
      <c r="Y235" s="14" t="str" cm="1">
        <f t="array" ref="Y235">IF($F235="","",_xlfn.SWITCH($L235,"Equal allocation",ROUND($M235/12,2),"Weighted Allocation",$M235*_xll.BC.TURNOVER(Connection,$F235,,,Y$2,Y$3,IF(ApplyDimOnActuals="Yes",_xlfn.HSTACK(DimArray,DimValuesArray),""))*$A235/IF($H235=0,12,$H235),"Manual Allocation",AK235))</f>
        <v/>
      </c>
      <c r="Z235" s="14" t="str" cm="1">
        <f t="array" ref="Z235">IF($F235="","",_xlfn.SWITCH($L235,"Equal allocation",ROUND($M235/12,2),"Weighted Allocation",$M235*_xll.BC.TURNOVER(Connection,$F235,,,Z$2,Z$3,IF(ApplyDimOnActuals="Yes",_xlfn.HSTACK(DimArray,DimValuesArray),""))*$A235/IF($H235=0,12,$H235),"Manual Allocation",AL235))</f>
        <v/>
      </c>
    </row>
    <row r="236" spans="12:26" x14ac:dyDescent="0.45">
      <c r="L236" s="15" t="str">
        <f t="shared" si="14"/>
        <v/>
      </c>
      <c r="M236" s="14" t="str">
        <f t="shared" si="11"/>
        <v/>
      </c>
      <c r="N236" s="14" t="str">
        <f t="shared" si="12"/>
        <v/>
      </c>
      <c r="O236" s="14" t="str" cm="1">
        <f t="array" ref="O236">IF($F236="","",_xlfn.SWITCH($L236,"Equal allocation",ROUND($M236/12,2),"Weighted Allocation",$M236*_xll.BC.TURNOVER(Connection,$F236,,,O$2,O$3,IF(ApplyDimOnActuals="Yes",_xlfn.HSTACK(DimArray,DimValuesArray),""))*$A236/IF($H236=0,12,$H236),"Manual Allocation",AA236))</f>
        <v/>
      </c>
      <c r="P236" s="14" t="str" cm="1">
        <f t="array" ref="P236">IF($F236="","",_xlfn.SWITCH($L236,"Equal allocation",ROUND($M236/12,2),"Weighted Allocation",$M236*_xll.BC.TURNOVER(Connection,$F236,,,P$2,P$3,IF(ApplyDimOnActuals="Yes",_xlfn.HSTACK(DimArray,DimValuesArray),""))*$A236/IF($H236=0,12,$H236),"Manual Allocation",AB236))</f>
        <v/>
      </c>
      <c r="Q236" s="14" t="str" cm="1">
        <f t="array" ref="Q236">IF($F236="","",_xlfn.SWITCH($L236,"Equal allocation",ROUND($M236/12,2),"Weighted Allocation",$M236*_xll.BC.TURNOVER(Connection,$F236,,,Q$2,Q$3,IF(ApplyDimOnActuals="Yes",_xlfn.HSTACK(DimArray,DimValuesArray),""))*$A236/IF($H236=0,12,$H236),"Manual Allocation",AC236))</f>
        <v/>
      </c>
      <c r="R236" s="14" t="str" cm="1">
        <f t="array" ref="R236">IF($F236="","",_xlfn.SWITCH($L236,"Equal allocation",ROUND($M236/12,2),"Weighted Allocation",$M236*_xll.BC.TURNOVER(Connection,$F236,,,R$2,R$3,IF(ApplyDimOnActuals="Yes",_xlfn.HSTACK(DimArray,DimValuesArray),""))*$A236/IF($H236=0,12,$H236),"Manual Allocation",AD236))</f>
        <v/>
      </c>
      <c r="S236" s="14" t="str" cm="1">
        <f t="array" ref="S236">IF($F236="","",_xlfn.SWITCH($L236,"Equal allocation",ROUND($M236/12,2),"Weighted Allocation",$M236*_xll.BC.TURNOVER(Connection,$F236,,,S$2,S$3,IF(ApplyDimOnActuals="Yes",_xlfn.HSTACK(DimArray,DimValuesArray),""))*$A236/IF($H236=0,12,$H236),"Manual Allocation",AE236))</f>
        <v/>
      </c>
      <c r="T236" s="14" t="str" cm="1">
        <f t="array" ref="T236">IF($F236="","",_xlfn.SWITCH($L236,"Equal allocation",ROUND($M236/12,2),"Weighted Allocation",$M236*_xll.BC.TURNOVER(Connection,$F236,,,T$2,T$3,IF(ApplyDimOnActuals="Yes",_xlfn.HSTACK(DimArray,DimValuesArray),""))*$A236/IF($H236=0,12,$H236),"Manual Allocation",AF236))</f>
        <v/>
      </c>
      <c r="U236" s="14" t="str" cm="1">
        <f t="array" ref="U236">IF($F236="","",_xlfn.SWITCH($L236,"Equal allocation",ROUND($M236/12,2),"Weighted Allocation",$M236*_xll.BC.TURNOVER(Connection,$F236,,,U$2,U$3,IF(ApplyDimOnActuals="Yes",_xlfn.HSTACK(DimArray,DimValuesArray),""))*$A236/IF($H236=0,12,$H236),"Manual Allocation",AG236))</f>
        <v/>
      </c>
      <c r="V236" s="14" t="str" cm="1">
        <f t="array" ref="V236">IF($F236="","",_xlfn.SWITCH($L236,"Equal allocation",ROUND($M236/12,2),"Weighted Allocation",$M236*_xll.BC.TURNOVER(Connection,$F236,,,V$2,V$3,IF(ApplyDimOnActuals="Yes",_xlfn.HSTACK(DimArray,DimValuesArray),""))*$A236/IF($H236=0,12,$H236),"Manual Allocation",AH236))</f>
        <v/>
      </c>
      <c r="W236" s="14" t="str" cm="1">
        <f t="array" ref="W236">IF($F236="","",_xlfn.SWITCH($L236,"Equal allocation",ROUND($M236/12,2),"Weighted Allocation",$M236*_xll.BC.TURNOVER(Connection,$F236,,,W$2,W$3,IF(ApplyDimOnActuals="Yes",_xlfn.HSTACK(DimArray,DimValuesArray),""))*$A236/IF($H236=0,12,$H236),"Manual Allocation",AI236))</f>
        <v/>
      </c>
      <c r="X236" s="14" t="str" cm="1">
        <f t="array" ref="X236">IF($F236="","",_xlfn.SWITCH($L236,"Equal allocation",ROUND($M236/12,2),"Weighted Allocation",$M236*_xll.BC.TURNOVER(Connection,$F236,,,X$2,X$3,IF(ApplyDimOnActuals="Yes",_xlfn.HSTACK(DimArray,DimValuesArray),""))*$A236/IF($H236=0,12,$H236),"Manual Allocation",AJ236))</f>
        <v/>
      </c>
      <c r="Y236" s="14" t="str" cm="1">
        <f t="array" ref="Y236">IF($F236="","",_xlfn.SWITCH($L236,"Equal allocation",ROUND($M236/12,2),"Weighted Allocation",$M236*_xll.BC.TURNOVER(Connection,$F236,,,Y$2,Y$3,IF(ApplyDimOnActuals="Yes",_xlfn.HSTACK(DimArray,DimValuesArray),""))*$A236/IF($H236=0,12,$H236),"Manual Allocation",AK236))</f>
        <v/>
      </c>
      <c r="Z236" s="14" t="str" cm="1">
        <f t="array" ref="Z236">IF($F236="","",_xlfn.SWITCH($L236,"Equal allocation",ROUND($M236/12,2),"Weighted Allocation",$M236*_xll.BC.TURNOVER(Connection,$F236,,,Z$2,Z$3,IF(ApplyDimOnActuals="Yes",_xlfn.HSTACK(DimArray,DimValuesArray),""))*$A236/IF($H236=0,12,$H236),"Manual Allocation",AL236))</f>
        <v/>
      </c>
    </row>
    <row r="237" spans="12:26" x14ac:dyDescent="0.45">
      <c r="L237" s="15" t="str">
        <f t="shared" si="14"/>
        <v/>
      </c>
      <c r="M237" s="14" t="str">
        <f t="shared" si="11"/>
        <v/>
      </c>
      <c r="N237" s="14" t="str">
        <f t="shared" si="12"/>
        <v/>
      </c>
      <c r="O237" s="14" t="str" cm="1">
        <f t="array" ref="O237">IF($F237="","",_xlfn.SWITCH($L237,"Equal allocation",ROUND($M237/12,2),"Weighted Allocation",$M237*_xll.BC.TURNOVER(Connection,$F237,,,O$2,O$3,IF(ApplyDimOnActuals="Yes",_xlfn.HSTACK(DimArray,DimValuesArray),""))*$A237/IF($H237=0,12,$H237),"Manual Allocation",AA237))</f>
        <v/>
      </c>
      <c r="P237" s="14" t="str" cm="1">
        <f t="array" ref="P237">IF($F237="","",_xlfn.SWITCH($L237,"Equal allocation",ROUND($M237/12,2),"Weighted Allocation",$M237*_xll.BC.TURNOVER(Connection,$F237,,,P$2,P$3,IF(ApplyDimOnActuals="Yes",_xlfn.HSTACK(DimArray,DimValuesArray),""))*$A237/IF($H237=0,12,$H237),"Manual Allocation",AB237))</f>
        <v/>
      </c>
      <c r="Q237" s="14" t="str" cm="1">
        <f t="array" ref="Q237">IF($F237="","",_xlfn.SWITCH($L237,"Equal allocation",ROUND($M237/12,2),"Weighted Allocation",$M237*_xll.BC.TURNOVER(Connection,$F237,,,Q$2,Q$3,IF(ApplyDimOnActuals="Yes",_xlfn.HSTACK(DimArray,DimValuesArray),""))*$A237/IF($H237=0,12,$H237),"Manual Allocation",AC237))</f>
        <v/>
      </c>
      <c r="R237" s="14" t="str" cm="1">
        <f t="array" ref="R237">IF($F237="","",_xlfn.SWITCH($L237,"Equal allocation",ROUND($M237/12,2),"Weighted Allocation",$M237*_xll.BC.TURNOVER(Connection,$F237,,,R$2,R$3,IF(ApplyDimOnActuals="Yes",_xlfn.HSTACK(DimArray,DimValuesArray),""))*$A237/IF($H237=0,12,$H237),"Manual Allocation",AD237))</f>
        <v/>
      </c>
      <c r="S237" s="14" t="str" cm="1">
        <f t="array" ref="S237">IF($F237="","",_xlfn.SWITCH($L237,"Equal allocation",ROUND($M237/12,2),"Weighted Allocation",$M237*_xll.BC.TURNOVER(Connection,$F237,,,S$2,S$3,IF(ApplyDimOnActuals="Yes",_xlfn.HSTACK(DimArray,DimValuesArray),""))*$A237/IF($H237=0,12,$H237),"Manual Allocation",AE237))</f>
        <v/>
      </c>
      <c r="T237" s="14" t="str" cm="1">
        <f t="array" ref="T237">IF($F237="","",_xlfn.SWITCH($L237,"Equal allocation",ROUND($M237/12,2),"Weighted Allocation",$M237*_xll.BC.TURNOVER(Connection,$F237,,,T$2,T$3,IF(ApplyDimOnActuals="Yes",_xlfn.HSTACK(DimArray,DimValuesArray),""))*$A237/IF($H237=0,12,$H237),"Manual Allocation",AF237))</f>
        <v/>
      </c>
      <c r="U237" s="14" t="str" cm="1">
        <f t="array" ref="U237">IF($F237="","",_xlfn.SWITCH($L237,"Equal allocation",ROUND($M237/12,2),"Weighted Allocation",$M237*_xll.BC.TURNOVER(Connection,$F237,,,U$2,U$3,IF(ApplyDimOnActuals="Yes",_xlfn.HSTACK(DimArray,DimValuesArray),""))*$A237/IF($H237=0,12,$H237),"Manual Allocation",AG237))</f>
        <v/>
      </c>
      <c r="V237" s="14" t="str" cm="1">
        <f t="array" ref="V237">IF($F237="","",_xlfn.SWITCH($L237,"Equal allocation",ROUND($M237/12,2),"Weighted Allocation",$M237*_xll.BC.TURNOVER(Connection,$F237,,,V$2,V$3,IF(ApplyDimOnActuals="Yes",_xlfn.HSTACK(DimArray,DimValuesArray),""))*$A237/IF($H237=0,12,$H237),"Manual Allocation",AH237))</f>
        <v/>
      </c>
      <c r="W237" s="14" t="str" cm="1">
        <f t="array" ref="W237">IF($F237="","",_xlfn.SWITCH($L237,"Equal allocation",ROUND($M237/12,2),"Weighted Allocation",$M237*_xll.BC.TURNOVER(Connection,$F237,,,W$2,W$3,IF(ApplyDimOnActuals="Yes",_xlfn.HSTACK(DimArray,DimValuesArray),""))*$A237/IF($H237=0,12,$H237),"Manual Allocation",AI237))</f>
        <v/>
      </c>
      <c r="X237" s="14" t="str" cm="1">
        <f t="array" ref="X237">IF($F237="","",_xlfn.SWITCH($L237,"Equal allocation",ROUND($M237/12,2),"Weighted Allocation",$M237*_xll.BC.TURNOVER(Connection,$F237,,,X$2,X$3,IF(ApplyDimOnActuals="Yes",_xlfn.HSTACK(DimArray,DimValuesArray),""))*$A237/IF($H237=0,12,$H237),"Manual Allocation",AJ237))</f>
        <v/>
      </c>
      <c r="Y237" s="14" t="str" cm="1">
        <f t="array" ref="Y237">IF($F237="","",_xlfn.SWITCH($L237,"Equal allocation",ROUND($M237/12,2),"Weighted Allocation",$M237*_xll.BC.TURNOVER(Connection,$F237,,,Y$2,Y$3,IF(ApplyDimOnActuals="Yes",_xlfn.HSTACK(DimArray,DimValuesArray),""))*$A237/IF($H237=0,12,$H237),"Manual Allocation",AK237))</f>
        <v/>
      </c>
      <c r="Z237" s="14" t="str" cm="1">
        <f t="array" ref="Z237">IF($F237="","",_xlfn.SWITCH($L237,"Equal allocation",ROUND($M237/12,2),"Weighted Allocation",$M237*_xll.BC.TURNOVER(Connection,$F237,,,Z$2,Z$3,IF(ApplyDimOnActuals="Yes",_xlfn.HSTACK(DimArray,DimValuesArray),""))*$A237/IF($H237=0,12,$H237),"Manual Allocation",AL237))</f>
        <v/>
      </c>
    </row>
    <row r="238" spans="12:26" x14ac:dyDescent="0.45">
      <c r="L238" s="15" t="str">
        <f t="shared" si="14"/>
        <v/>
      </c>
      <c r="M238" s="14" t="str">
        <f t="shared" si="11"/>
        <v/>
      </c>
      <c r="N238" s="14" t="str">
        <f t="shared" si="12"/>
        <v/>
      </c>
      <c r="O238" s="14" t="str" cm="1">
        <f t="array" ref="O238">IF($F238="","",_xlfn.SWITCH($L238,"Equal allocation",ROUND($M238/12,2),"Weighted Allocation",$M238*_xll.BC.TURNOVER(Connection,$F238,,,O$2,O$3,IF(ApplyDimOnActuals="Yes",_xlfn.HSTACK(DimArray,DimValuesArray),""))*$A238/IF($H238=0,12,$H238),"Manual Allocation",AA238))</f>
        <v/>
      </c>
      <c r="P238" s="14" t="str" cm="1">
        <f t="array" ref="P238">IF($F238="","",_xlfn.SWITCH($L238,"Equal allocation",ROUND($M238/12,2),"Weighted Allocation",$M238*_xll.BC.TURNOVER(Connection,$F238,,,P$2,P$3,IF(ApplyDimOnActuals="Yes",_xlfn.HSTACK(DimArray,DimValuesArray),""))*$A238/IF($H238=0,12,$H238),"Manual Allocation",AB238))</f>
        <v/>
      </c>
      <c r="Q238" s="14" t="str" cm="1">
        <f t="array" ref="Q238">IF($F238="","",_xlfn.SWITCH($L238,"Equal allocation",ROUND($M238/12,2),"Weighted Allocation",$M238*_xll.BC.TURNOVER(Connection,$F238,,,Q$2,Q$3,IF(ApplyDimOnActuals="Yes",_xlfn.HSTACK(DimArray,DimValuesArray),""))*$A238/IF($H238=0,12,$H238),"Manual Allocation",AC238))</f>
        <v/>
      </c>
      <c r="R238" s="14" t="str" cm="1">
        <f t="array" ref="R238">IF($F238="","",_xlfn.SWITCH($L238,"Equal allocation",ROUND($M238/12,2),"Weighted Allocation",$M238*_xll.BC.TURNOVER(Connection,$F238,,,R$2,R$3,IF(ApplyDimOnActuals="Yes",_xlfn.HSTACK(DimArray,DimValuesArray),""))*$A238/IF($H238=0,12,$H238),"Manual Allocation",AD238))</f>
        <v/>
      </c>
      <c r="S238" s="14" t="str" cm="1">
        <f t="array" ref="S238">IF($F238="","",_xlfn.SWITCH($L238,"Equal allocation",ROUND($M238/12,2),"Weighted Allocation",$M238*_xll.BC.TURNOVER(Connection,$F238,,,S$2,S$3,IF(ApplyDimOnActuals="Yes",_xlfn.HSTACK(DimArray,DimValuesArray),""))*$A238/IF($H238=0,12,$H238),"Manual Allocation",AE238))</f>
        <v/>
      </c>
      <c r="T238" s="14" t="str" cm="1">
        <f t="array" ref="T238">IF($F238="","",_xlfn.SWITCH($L238,"Equal allocation",ROUND($M238/12,2),"Weighted Allocation",$M238*_xll.BC.TURNOVER(Connection,$F238,,,T$2,T$3,IF(ApplyDimOnActuals="Yes",_xlfn.HSTACK(DimArray,DimValuesArray),""))*$A238/IF($H238=0,12,$H238),"Manual Allocation",AF238))</f>
        <v/>
      </c>
      <c r="U238" s="14" t="str" cm="1">
        <f t="array" ref="U238">IF($F238="","",_xlfn.SWITCH($L238,"Equal allocation",ROUND($M238/12,2),"Weighted Allocation",$M238*_xll.BC.TURNOVER(Connection,$F238,,,U$2,U$3,IF(ApplyDimOnActuals="Yes",_xlfn.HSTACK(DimArray,DimValuesArray),""))*$A238/IF($H238=0,12,$H238),"Manual Allocation",AG238))</f>
        <v/>
      </c>
      <c r="V238" s="14" t="str" cm="1">
        <f t="array" ref="V238">IF($F238="","",_xlfn.SWITCH($L238,"Equal allocation",ROUND($M238/12,2),"Weighted Allocation",$M238*_xll.BC.TURNOVER(Connection,$F238,,,V$2,V$3,IF(ApplyDimOnActuals="Yes",_xlfn.HSTACK(DimArray,DimValuesArray),""))*$A238/IF($H238=0,12,$H238),"Manual Allocation",AH238))</f>
        <v/>
      </c>
      <c r="W238" s="14" t="str" cm="1">
        <f t="array" ref="W238">IF($F238="","",_xlfn.SWITCH($L238,"Equal allocation",ROUND($M238/12,2),"Weighted Allocation",$M238*_xll.BC.TURNOVER(Connection,$F238,,,W$2,W$3,IF(ApplyDimOnActuals="Yes",_xlfn.HSTACK(DimArray,DimValuesArray),""))*$A238/IF($H238=0,12,$H238),"Manual Allocation",AI238))</f>
        <v/>
      </c>
      <c r="X238" s="14" t="str" cm="1">
        <f t="array" ref="X238">IF($F238="","",_xlfn.SWITCH($L238,"Equal allocation",ROUND($M238/12,2),"Weighted Allocation",$M238*_xll.BC.TURNOVER(Connection,$F238,,,X$2,X$3,IF(ApplyDimOnActuals="Yes",_xlfn.HSTACK(DimArray,DimValuesArray),""))*$A238/IF($H238=0,12,$H238),"Manual Allocation",AJ238))</f>
        <v/>
      </c>
      <c r="Y238" s="14" t="str" cm="1">
        <f t="array" ref="Y238">IF($F238="","",_xlfn.SWITCH($L238,"Equal allocation",ROUND($M238/12,2),"Weighted Allocation",$M238*_xll.BC.TURNOVER(Connection,$F238,,,Y$2,Y$3,IF(ApplyDimOnActuals="Yes",_xlfn.HSTACK(DimArray,DimValuesArray),""))*$A238/IF($H238=0,12,$H238),"Manual Allocation",AK238))</f>
        <v/>
      </c>
      <c r="Z238" s="14" t="str" cm="1">
        <f t="array" ref="Z238">IF($F238="","",_xlfn.SWITCH($L238,"Equal allocation",ROUND($M238/12,2),"Weighted Allocation",$M238*_xll.BC.TURNOVER(Connection,$F238,,,Z$2,Z$3,IF(ApplyDimOnActuals="Yes",_xlfn.HSTACK(DimArray,DimValuesArray),""))*$A238/IF($H238=0,12,$H238),"Manual Allocation",AL238))</f>
        <v/>
      </c>
    </row>
    <row r="239" spans="12:26" x14ac:dyDescent="0.45">
      <c r="L239" s="15" t="str">
        <f t="shared" si="14"/>
        <v/>
      </c>
      <c r="M239" s="14" t="str">
        <f t="shared" si="11"/>
        <v/>
      </c>
      <c r="N239" s="14" t="str">
        <f t="shared" si="12"/>
        <v/>
      </c>
      <c r="O239" s="14" t="str" cm="1">
        <f t="array" ref="O239">IF($F239="","",_xlfn.SWITCH($L239,"Equal allocation",ROUND($M239/12,2),"Weighted Allocation",$M239*_xll.BC.TURNOVER(Connection,$F239,,,O$2,O$3,IF(ApplyDimOnActuals="Yes",_xlfn.HSTACK(DimArray,DimValuesArray),""))*$A239/IF($H239=0,12,$H239),"Manual Allocation",AA239))</f>
        <v/>
      </c>
      <c r="P239" s="14" t="str" cm="1">
        <f t="array" ref="P239">IF($F239="","",_xlfn.SWITCH($L239,"Equal allocation",ROUND($M239/12,2),"Weighted Allocation",$M239*_xll.BC.TURNOVER(Connection,$F239,,,P$2,P$3,IF(ApplyDimOnActuals="Yes",_xlfn.HSTACK(DimArray,DimValuesArray),""))*$A239/IF($H239=0,12,$H239),"Manual Allocation",AB239))</f>
        <v/>
      </c>
      <c r="Q239" s="14" t="str" cm="1">
        <f t="array" ref="Q239">IF($F239="","",_xlfn.SWITCH($L239,"Equal allocation",ROUND($M239/12,2),"Weighted Allocation",$M239*_xll.BC.TURNOVER(Connection,$F239,,,Q$2,Q$3,IF(ApplyDimOnActuals="Yes",_xlfn.HSTACK(DimArray,DimValuesArray),""))*$A239/IF($H239=0,12,$H239),"Manual Allocation",AC239))</f>
        <v/>
      </c>
      <c r="R239" s="14" t="str" cm="1">
        <f t="array" ref="R239">IF($F239="","",_xlfn.SWITCH($L239,"Equal allocation",ROUND($M239/12,2),"Weighted Allocation",$M239*_xll.BC.TURNOVER(Connection,$F239,,,R$2,R$3,IF(ApplyDimOnActuals="Yes",_xlfn.HSTACK(DimArray,DimValuesArray),""))*$A239/IF($H239=0,12,$H239),"Manual Allocation",AD239))</f>
        <v/>
      </c>
      <c r="S239" s="14" t="str" cm="1">
        <f t="array" ref="S239">IF($F239="","",_xlfn.SWITCH($L239,"Equal allocation",ROUND($M239/12,2),"Weighted Allocation",$M239*_xll.BC.TURNOVER(Connection,$F239,,,S$2,S$3,IF(ApplyDimOnActuals="Yes",_xlfn.HSTACK(DimArray,DimValuesArray),""))*$A239/IF($H239=0,12,$H239),"Manual Allocation",AE239))</f>
        <v/>
      </c>
      <c r="T239" s="14" t="str" cm="1">
        <f t="array" ref="T239">IF($F239="","",_xlfn.SWITCH($L239,"Equal allocation",ROUND($M239/12,2),"Weighted Allocation",$M239*_xll.BC.TURNOVER(Connection,$F239,,,T$2,T$3,IF(ApplyDimOnActuals="Yes",_xlfn.HSTACK(DimArray,DimValuesArray),""))*$A239/IF($H239=0,12,$H239),"Manual Allocation",AF239))</f>
        <v/>
      </c>
      <c r="U239" s="14" t="str" cm="1">
        <f t="array" ref="U239">IF($F239="","",_xlfn.SWITCH($L239,"Equal allocation",ROUND($M239/12,2),"Weighted Allocation",$M239*_xll.BC.TURNOVER(Connection,$F239,,,U$2,U$3,IF(ApplyDimOnActuals="Yes",_xlfn.HSTACK(DimArray,DimValuesArray),""))*$A239/IF($H239=0,12,$H239),"Manual Allocation",AG239))</f>
        <v/>
      </c>
      <c r="V239" s="14" t="str" cm="1">
        <f t="array" ref="V239">IF($F239="","",_xlfn.SWITCH($L239,"Equal allocation",ROUND($M239/12,2),"Weighted Allocation",$M239*_xll.BC.TURNOVER(Connection,$F239,,,V$2,V$3,IF(ApplyDimOnActuals="Yes",_xlfn.HSTACK(DimArray,DimValuesArray),""))*$A239/IF($H239=0,12,$H239),"Manual Allocation",AH239))</f>
        <v/>
      </c>
      <c r="W239" s="14" t="str" cm="1">
        <f t="array" ref="W239">IF($F239="","",_xlfn.SWITCH($L239,"Equal allocation",ROUND($M239/12,2),"Weighted Allocation",$M239*_xll.BC.TURNOVER(Connection,$F239,,,W$2,W$3,IF(ApplyDimOnActuals="Yes",_xlfn.HSTACK(DimArray,DimValuesArray),""))*$A239/IF($H239=0,12,$H239),"Manual Allocation",AI239))</f>
        <v/>
      </c>
      <c r="X239" s="14" t="str" cm="1">
        <f t="array" ref="X239">IF($F239="","",_xlfn.SWITCH($L239,"Equal allocation",ROUND($M239/12,2),"Weighted Allocation",$M239*_xll.BC.TURNOVER(Connection,$F239,,,X$2,X$3,IF(ApplyDimOnActuals="Yes",_xlfn.HSTACK(DimArray,DimValuesArray),""))*$A239/IF($H239=0,12,$H239),"Manual Allocation",AJ239))</f>
        <v/>
      </c>
      <c r="Y239" s="14" t="str" cm="1">
        <f t="array" ref="Y239">IF($F239="","",_xlfn.SWITCH($L239,"Equal allocation",ROUND($M239/12,2),"Weighted Allocation",$M239*_xll.BC.TURNOVER(Connection,$F239,,,Y$2,Y$3,IF(ApplyDimOnActuals="Yes",_xlfn.HSTACK(DimArray,DimValuesArray),""))*$A239/IF($H239=0,12,$H239),"Manual Allocation",AK239))</f>
        <v/>
      </c>
      <c r="Z239" s="14" t="str" cm="1">
        <f t="array" ref="Z239">IF($F239="","",_xlfn.SWITCH($L239,"Equal allocation",ROUND($M239/12,2),"Weighted Allocation",$M239*_xll.BC.TURNOVER(Connection,$F239,,,Z$2,Z$3,IF(ApplyDimOnActuals="Yes",_xlfn.HSTACK(DimArray,DimValuesArray),""))*$A239/IF($H239=0,12,$H239),"Manual Allocation",AL239))</f>
        <v/>
      </c>
    </row>
    <row r="240" spans="12:26" x14ac:dyDescent="0.45">
      <c r="L240" s="15" t="str">
        <f t="shared" si="14"/>
        <v/>
      </c>
      <c r="M240" s="14" t="str">
        <f t="shared" si="11"/>
        <v/>
      </c>
      <c r="N240" s="14" t="str">
        <f t="shared" si="12"/>
        <v/>
      </c>
      <c r="O240" s="14" t="str" cm="1">
        <f t="array" ref="O240">IF($F240="","",_xlfn.SWITCH($L240,"Equal allocation",ROUND($M240/12,2),"Weighted Allocation",$M240*_xll.BC.TURNOVER(Connection,$F240,,,O$2,O$3,IF(ApplyDimOnActuals="Yes",_xlfn.HSTACK(DimArray,DimValuesArray),""))*$A240/IF($H240=0,12,$H240),"Manual Allocation",AA240))</f>
        <v/>
      </c>
      <c r="P240" s="14" t="str" cm="1">
        <f t="array" ref="P240">IF($F240="","",_xlfn.SWITCH($L240,"Equal allocation",ROUND($M240/12,2),"Weighted Allocation",$M240*_xll.BC.TURNOVER(Connection,$F240,,,P$2,P$3,IF(ApplyDimOnActuals="Yes",_xlfn.HSTACK(DimArray,DimValuesArray),""))*$A240/IF($H240=0,12,$H240),"Manual Allocation",AB240))</f>
        <v/>
      </c>
      <c r="Q240" s="14" t="str" cm="1">
        <f t="array" ref="Q240">IF($F240="","",_xlfn.SWITCH($L240,"Equal allocation",ROUND($M240/12,2),"Weighted Allocation",$M240*_xll.BC.TURNOVER(Connection,$F240,,,Q$2,Q$3,IF(ApplyDimOnActuals="Yes",_xlfn.HSTACK(DimArray,DimValuesArray),""))*$A240/IF($H240=0,12,$H240),"Manual Allocation",AC240))</f>
        <v/>
      </c>
      <c r="R240" s="14" t="str" cm="1">
        <f t="array" ref="R240">IF($F240="","",_xlfn.SWITCH($L240,"Equal allocation",ROUND($M240/12,2),"Weighted Allocation",$M240*_xll.BC.TURNOVER(Connection,$F240,,,R$2,R$3,IF(ApplyDimOnActuals="Yes",_xlfn.HSTACK(DimArray,DimValuesArray),""))*$A240/IF($H240=0,12,$H240),"Manual Allocation",AD240))</f>
        <v/>
      </c>
      <c r="S240" s="14" t="str" cm="1">
        <f t="array" ref="S240">IF($F240="","",_xlfn.SWITCH($L240,"Equal allocation",ROUND($M240/12,2),"Weighted Allocation",$M240*_xll.BC.TURNOVER(Connection,$F240,,,S$2,S$3,IF(ApplyDimOnActuals="Yes",_xlfn.HSTACK(DimArray,DimValuesArray),""))*$A240/IF($H240=0,12,$H240),"Manual Allocation",AE240))</f>
        <v/>
      </c>
      <c r="T240" s="14" t="str" cm="1">
        <f t="array" ref="T240">IF($F240="","",_xlfn.SWITCH($L240,"Equal allocation",ROUND($M240/12,2),"Weighted Allocation",$M240*_xll.BC.TURNOVER(Connection,$F240,,,T$2,T$3,IF(ApplyDimOnActuals="Yes",_xlfn.HSTACK(DimArray,DimValuesArray),""))*$A240/IF($H240=0,12,$H240),"Manual Allocation",AF240))</f>
        <v/>
      </c>
      <c r="U240" s="14" t="str" cm="1">
        <f t="array" ref="U240">IF($F240="","",_xlfn.SWITCH($L240,"Equal allocation",ROUND($M240/12,2),"Weighted Allocation",$M240*_xll.BC.TURNOVER(Connection,$F240,,,U$2,U$3,IF(ApplyDimOnActuals="Yes",_xlfn.HSTACK(DimArray,DimValuesArray),""))*$A240/IF($H240=0,12,$H240),"Manual Allocation",AG240))</f>
        <v/>
      </c>
      <c r="V240" s="14" t="str" cm="1">
        <f t="array" ref="V240">IF($F240="","",_xlfn.SWITCH($L240,"Equal allocation",ROUND($M240/12,2),"Weighted Allocation",$M240*_xll.BC.TURNOVER(Connection,$F240,,,V$2,V$3,IF(ApplyDimOnActuals="Yes",_xlfn.HSTACK(DimArray,DimValuesArray),""))*$A240/IF($H240=0,12,$H240),"Manual Allocation",AH240))</f>
        <v/>
      </c>
      <c r="W240" s="14" t="str" cm="1">
        <f t="array" ref="W240">IF($F240="","",_xlfn.SWITCH($L240,"Equal allocation",ROUND($M240/12,2),"Weighted Allocation",$M240*_xll.BC.TURNOVER(Connection,$F240,,,W$2,W$3,IF(ApplyDimOnActuals="Yes",_xlfn.HSTACK(DimArray,DimValuesArray),""))*$A240/IF($H240=0,12,$H240),"Manual Allocation",AI240))</f>
        <v/>
      </c>
      <c r="X240" s="14" t="str" cm="1">
        <f t="array" ref="X240">IF($F240="","",_xlfn.SWITCH($L240,"Equal allocation",ROUND($M240/12,2),"Weighted Allocation",$M240*_xll.BC.TURNOVER(Connection,$F240,,,X$2,X$3,IF(ApplyDimOnActuals="Yes",_xlfn.HSTACK(DimArray,DimValuesArray),""))*$A240/IF($H240=0,12,$H240),"Manual Allocation",AJ240))</f>
        <v/>
      </c>
      <c r="Y240" s="14" t="str" cm="1">
        <f t="array" ref="Y240">IF($F240="","",_xlfn.SWITCH($L240,"Equal allocation",ROUND($M240/12,2),"Weighted Allocation",$M240*_xll.BC.TURNOVER(Connection,$F240,,,Y$2,Y$3,IF(ApplyDimOnActuals="Yes",_xlfn.HSTACK(DimArray,DimValuesArray),""))*$A240/IF($H240=0,12,$H240),"Manual Allocation",AK240))</f>
        <v/>
      </c>
      <c r="Z240" s="14" t="str" cm="1">
        <f t="array" ref="Z240">IF($F240="","",_xlfn.SWITCH($L240,"Equal allocation",ROUND($M240/12,2),"Weighted Allocation",$M240*_xll.BC.TURNOVER(Connection,$F240,,,Z$2,Z$3,IF(ApplyDimOnActuals="Yes",_xlfn.HSTACK(DimArray,DimValuesArray),""))*$A240/IF($H240=0,12,$H240),"Manual Allocation",AL240))</f>
        <v/>
      </c>
    </row>
    <row r="241" spans="12:26" x14ac:dyDescent="0.45">
      <c r="L241" s="15" t="str">
        <f t="shared" si="14"/>
        <v/>
      </c>
      <c r="M241" s="14" t="str">
        <f t="shared" si="11"/>
        <v/>
      </c>
      <c r="N241" s="14" t="str">
        <f t="shared" si="12"/>
        <v/>
      </c>
      <c r="O241" s="14" t="str" cm="1">
        <f t="array" ref="O241">IF($F241="","",_xlfn.SWITCH($L241,"Equal allocation",ROUND($M241/12,2),"Weighted Allocation",$M241*_xll.BC.TURNOVER(Connection,$F241,,,O$2,O$3,IF(ApplyDimOnActuals="Yes",_xlfn.HSTACK(DimArray,DimValuesArray),""))*$A241/IF($H241=0,12,$H241),"Manual Allocation",AA241))</f>
        <v/>
      </c>
      <c r="P241" s="14" t="str" cm="1">
        <f t="array" ref="P241">IF($F241="","",_xlfn.SWITCH($L241,"Equal allocation",ROUND($M241/12,2),"Weighted Allocation",$M241*_xll.BC.TURNOVER(Connection,$F241,,,P$2,P$3,IF(ApplyDimOnActuals="Yes",_xlfn.HSTACK(DimArray,DimValuesArray),""))*$A241/IF($H241=0,12,$H241),"Manual Allocation",AB241))</f>
        <v/>
      </c>
      <c r="Q241" s="14" t="str" cm="1">
        <f t="array" ref="Q241">IF($F241="","",_xlfn.SWITCH($L241,"Equal allocation",ROUND($M241/12,2),"Weighted Allocation",$M241*_xll.BC.TURNOVER(Connection,$F241,,,Q$2,Q$3,IF(ApplyDimOnActuals="Yes",_xlfn.HSTACK(DimArray,DimValuesArray),""))*$A241/IF($H241=0,12,$H241),"Manual Allocation",AC241))</f>
        <v/>
      </c>
      <c r="R241" s="14" t="str" cm="1">
        <f t="array" ref="R241">IF($F241="","",_xlfn.SWITCH($L241,"Equal allocation",ROUND($M241/12,2),"Weighted Allocation",$M241*_xll.BC.TURNOVER(Connection,$F241,,,R$2,R$3,IF(ApplyDimOnActuals="Yes",_xlfn.HSTACK(DimArray,DimValuesArray),""))*$A241/IF($H241=0,12,$H241),"Manual Allocation",AD241))</f>
        <v/>
      </c>
      <c r="S241" s="14" t="str" cm="1">
        <f t="array" ref="S241">IF($F241="","",_xlfn.SWITCH($L241,"Equal allocation",ROUND($M241/12,2),"Weighted Allocation",$M241*_xll.BC.TURNOVER(Connection,$F241,,,S$2,S$3,IF(ApplyDimOnActuals="Yes",_xlfn.HSTACK(DimArray,DimValuesArray),""))*$A241/IF($H241=0,12,$H241),"Manual Allocation",AE241))</f>
        <v/>
      </c>
      <c r="T241" s="14" t="str" cm="1">
        <f t="array" ref="T241">IF($F241="","",_xlfn.SWITCH($L241,"Equal allocation",ROUND($M241/12,2),"Weighted Allocation",$M241*_xll.BC.TURNOVER(Connection,$F241,,,T$2,T$3,IF(ApplyDimOnActuals="Yes",_xlfn.HSTACK(DimArray,DimValuesArray),""))*$A241/IF($H241=0,12,$H241),"Manual Allocation",AF241))</f>
        <v/>
      </c>
      <c r="U241" s="14" t="str" cm="1">
        <f t="array" ref="U241">IF($F241="","",_xlfn.SWITCH($L241,"Equal allocation",ROUND($M241/12,2),"Weighted Allocation",$M241*_xll.BC.TURNOVER(Connection,$F241,,,U$2,U$3,IF(ApplyDimOnActuals="Yes",_xlfn.HSTACK(DimArray,DimValuesArray),""))*$A241/IF($H241=0,12,$H241),"Manual Allocation",AG241))</f>
        <v/>
      </c>
      <c r="V241" s="14" t="str" cm="1">
        <f t="array" ref="V241">IF($F241="","",_xlfn.SWITCH($L241,"Equal allocation",ROUND($M241/12,2),"Weighted Allocation",$M241*_xll.BC.TURNOVER(Connection,$F241,,,V$2,V$3,IF(ApplyDimOnActuals="Yes",_xlfn.HSTACK(DimArray,DimValuesArray),""))*$A241/IF($H241=0,12,$H241),"Manual Allocation",AH241))</f>
        <v/>
      </c>
      <c r="W241" s="14" t="str" cm="1">
        <f t="array" ref="W241">IF($F241="","",_xlfn.SWITCH($L241,"Equal allocation",ROUND($M241/12,2),"Weighted Allocation",$M241*_xll.BC.TURNOVER(Connection,$F241,,,W$2,W$3,IF(ApplyDimOnActuals="Yes",_xlfn.HSTACK(DimArray,DimValuesArray),""))*$A241/IF($H241=0,12,$H241),"Manual Allocation",AI241))</f>
        <v/>
      </c>
      <c r="X241" s="14" t="str" cm="1">
        <f t="array" ref="X241">IF($F241="","",_xlfn.SWITCH($L241,"Equal allocation",ROUND($M241/12,2),"Weighted Allocation",$M241*_xll.BC.TURNOVER(Connection,$F241,,,X$2,X$3,IF(ApplyDimOnActuals="Yes",_xlfn.HSTACK(DimArray,DimValuesArray),""))*$A241/IF($H241=0,12,$H241),"Manual Allocation",AJ241))</f>
        <v/>
      </c>
      <c r="Y241" s="14" t="str" cm="1">
        <f t="array" ref="Y241">IF($F241="","",_xlfn.SWITCH($L241,"Equal allocation",ROUND($M241/12,2),"Weighted Allocation",$M241*_xll.BC.TURNOVER(Connection,$F241,,,Y$2,Y$3,IF(ApplyDimOnActuals="Yes",_xlfn.HSTACK(DimArray,DimValuesArray),""))*$A241/IF($H241=0,12,$H241),"Manual Allocation",AK241))</f>
        <v/>
      </c>
      <c r="Z241" s="14" t="str" cm="1">
        <f t="array" ref="Z241">IF($F241="","",_xlfn.SWITCH($L241,"Equal allocation",ROUND($M241/12,2),"Weighted Allocation",$M241*_xll.BC.TURNOVER(Connection,$F241,,,Z$2,Z$3,IF(ApplyDimOnActuals="Yes",_xlfn.HSTACK(DimArray,DimValuesArray),""))*$A241/IF($H241=0,12,$H241),"Manual Allocation",AL241))</f>
        <v/>
      </c>
    </row>
    <row r="242" spans="12:26" x14ac:dyDescent="0.45">
      <c r="L242" s="15" t="str">
        <f t="shared" si="14"/>
        <v/>
      </c>
      <c r="M242" s="14" t="str">
        <f t="shared" si="11"/>
        <v/>
      </c>
      <c r="N242" s="14" t="str">
        <f t="shared" si="12"/>
        <v/>
      </c>
      <c r="O242" s="14" t="str" cm="1">
        <f t="array" ref="O242">IF($F242="","",_xlfn.SWITCH($L242,"Equal allocation",ROUND($M242/12,2),"Weighted Allocation",$M242*_xll.BC.TURNOVER(Connection,$F242,,,O$2,O$3,IF(ApplyDimOnActuals="Yes",_xlfn.HSTACK(DimArray,DimValuesArray),""))*$A242/IF($H242=0,12,$H242),"Manual Allocation",AA242))</f>
        <v/>
      </c>
      <c r="P242" s="14" t="str" cm="1">
        <f t="array" ref="P242">IF($F242="","",_xlfn.SWITCH($L242,"Equal allocation",ROUND($M242/12,2),"Weighted Allocation",$M242*_xll.BC.TURNOVER(Connection,$F242,,,P$2,P$3,IF(ApplyDimOnActuals="Yes",_xlfn.HSTACK(DimArray,DimValuesArray),""))*$A242/IF($H242=0,12,$H242),"Manual Allocation",AB242))</f>
        <v/>
      </c>
      <c r="Q242" s="14" t="str" cm="1">
        <f t="array" ref="Q242">IF($F242="","",_xlfn.SWITCH($L242,"Equal allocation",ROUND($M242/12,2),"Weighted Allocation",$M242*_xll.BC.TURNOVER(Connection,$F242,,,Q$2,Q$3,IF(ApplyDimOnActuals="Yes",_xlfn.HSTACK(DimArray,DimValuesArray),""))*$A242/IF($H242=0,12,$H242),"Manual Allocation",AC242))</f>
        <v/>
      </c>
      <c r="R242" s="14" t="str" cm="1">
        <f t="array" ref="R242">IF($F242="","",_xlfn.SWITCH($L242,"Equal allocation",ROUND($M242/12,2),"Weighted Allocation",$M242*_xll.BC.TURNOVER(Connection,$F242,,,R$2,R$3,IF(ApplyDimOnActuals="Yes",_xlfn.HSTACK(DimArray,DimValuesArray),""))*$A242/IF($H242=0,12,$H242),"Manual Allocation",AD242))</f>
        <v/>
      </c>
      <c r="S242" s="14" t="str" cm="1">
        <f t="array" ref="S242">IF($F242="","",_xlfn.SWITCH($L242,"Equal allocation",ROUND($M242/12,2),"Weighted Allocation",$M242*_xll.BC.TURNOVER(Connection,$F242,,,S$2,S$3,IF(ApplyDimOnActuals="Yes",_xlfn.HSTACK(DimArray,DimValuesArray),""))*$A242/IF($H242=0,12,$H242),"Manual Allocation",AE242))</f>
        <v/>
      </c>
      <c r="T242" s="14" t="str" cm="1">
        <f t="array" ref="T242">IF($F242="","",_xlfn.SWITCH($L242,"Equal allocation",ROUND($M242/12,2),"Weighted Allocation",$M242*_xll.BC.TURNOVER(Connection,$F242,,,T$2,T$3,IF(ApplyDimOnActuals="Yes",_xlfn.HSTACK(DimArray,DimValuesArray),""))*$A242/IF($H242=0,12,$H242),"Manual Allocation",AF242))</f>
        <v/>
      </c>
      <c r="U242" s="14" t="str" cm="1">
        <f t="array" ref="U242">IF($F242="","",_xlfn.SWITCH($L242,"Equal allocation",ROUND($M242/12,2),"Weighted Allocation",$M242*_xll.BC.TURNOVER(Connection,$F242,,,U$2,U$3,IF(ApplyDimOnActuals="Yes",_xlfn.HSTACK(DimArray,DimValuesArray),""))*$A242/IF($H242=0,12,$H242),"Manual Allocation",AG242))</f>
        <v/>
      </c>
      <c r="V242" s="14" t="str" cm="1">
        <f t="array" ref="V242">IF($F242="","",_xlfn.SWITCH($L242,"Equal allocation",ROUND($M242/12,2),"Weighted Allocation",$M242*_xll.BC.TURNOVER(Connection,$F242,,,V$2,V$3,IF(ApplyDimOnActuals="Yes",_xlfn.HSTACK(DimArray,DimValuesArray),""))*$A242/IF($H242=0,12,$H242),"Manual Allocation",AH242))</f>
        <v/>
      </c>
      <c r="W242" s="14" t="str" cm="1">
        <f t="array" ref="W242">IF($F242="","",_xlfn.SWITCH($L242,"Equal allocation",ROUND($M242/12,2),"Weighted Allocation",$M242*_xll.BC.TURNOVER(Connection,$F242,,,W$2,W$3,IF(ApplyDimOnActuals="Yes",_xlfn.HSTACK(DimArray,DimValuesArray),""))*$A242/IF($H242=0,12,$H242),"Manual Allocation",AI242))</f>
        <v/>
      </c>
      <c r="X242" s="14" t="str" cm="1">
        <f t="array" ref="X242">IF($F242="","",_xlfn.SWITCH($L242,"Equal allocation",ROUND($M242/12,2),"Weighted Allocation",$M242*_xll.BC.TURNOVER(Connection,$F242,,,X$2,X$3,IF(ApplyDimOnActuals="Yes",_xlfn.HSTACK(DimArray,DimValuesArray),""))*$A242/IF($H242=0,12,$H242),"Manual Allocation",AJ242))</f>
        <v/>
      </c>
      <c r="Y242" s="14" t="str" cm="1">
        <f t="array" ref="Y242">IF($F242="","",_xlfn.SWITCH($L242,"Equal allocation",ROUND($M242/12,2),"Weighted Allocation",$M242*_xll.BC.TURNOVER(Connection,$F242,,,Y$2,Y$3,IF(ApplyDimOnActuals="Yes",_xlfn.HSTACK(DimArray,DimValuesArray),""))*$A242/IF($H242=0,12,$H242),"Manual Allocation",AK242))</f>
        <v/>
      </c>
      <c r="Z242" s="14" t="str" cm="1">
        <f t="array" ref="Z242">IF($F242="","",_xlfn.SWITCH($L242,"Equal allocation",ROUND($M242/12,2),"Weighted Allocation",$M242*_xll.BC.TURNOVER(Connection,$F242,,,Z$2,Z$3,IF(ApplyDimOnActuals="Yes",_xlfn.HSTACK(DimArray,DimValuesArray),""))*$A242/IF($H242=0,12,$H242),"Manual Allocation",AL242))</f>
        <v/>
      </c>
    </row>
    <row r="243" spans="12:26" x14ac:dyDescent="0.45">
      <c r="L243" s="15" t="str">
        <f t="shared" si="14"/>
        <v/>
      </c>
      <c r="M243" s="14" t="str">
        <f t="shared" si="11"/>
        <v/>
      </c>
      <c r="N243" s="14" t="str">
        <f t="shared" si="12"/>
        <v/>
      </c>
      <c r="O243" s="14" t="str" cm="1">
        <f t="array" ref="O243">IF($F243="","",_xlfn.SWITCH($L243,"Equal allocation",ROUND($M243/12,2),"Weighted Allocation",$M243*_xll.BC.TURNOVER(Connection,$F243,,,O$2,O$3,IF(ApplyDimOnActuals="Yes",_xlfn.HSTACK(DimArray,DimValuesArray),""))*$A243/IF($H243=0,12,$H243),"Manual Allocation",AA243))</f>
        <v/>
      </c>
      <c r="P243" s="14" t="str" cm="1">
        <f t="array" ref="P243">IF($F243="","",_xlfn.SWITCH($L243,"Equal allocation",ROUND($M243/12,2),"Weighted Allocation",$M243*_xll.BC.TURNOVER(Connection,$F243,,,P$2,P$3,IF(ApplyDimOnActuals="Yes",_xlfn.HSTACK(DimArray,DimValuesArray),""))*$A243/IF($H243=0,12,$H243),"Manual Allocation",AB243))</f>
        <v/>
      </c>
      <c r="Q243" s="14" t="str" cm="1">
        <f t="array" ref="Q243">IF($F243="","",_xlfn.SWITCH($L243,"Equal allocation",ROUND($M243/12,2),"Weighted Allocation",$M243*_xll.BC.TURNOVER(Connection,$F243,,,Q$2,Q$3,IF(ApplyDimOnActuals="Yes",_xlfn.HSTACK(DimArray,DimValuesArray),""))*$A243/IF($H243=0,12,$H243),"Manual Allocation",AC243))</f>
        <v/>
      </c>
      <c r="R243" s="14" t="str" cm="1">
        <f t="array" ref="R243">IF($F243="","",_xlfn.SWITCH($L243,"Equal allocation",ROUND($M243/12,2),"Weighted Allocation",$M243*_xll.BC.TURNOVER(Connection,$F243,,,R$2,R$3,IF(ApplyDimOnActuals="Yes",_xlfn.HSTACK(DimArray,DimValuesArray),""))*$A243/IF($H243=0,12,$H243),"Manual Allocation",AD243))</f>
        <v/>
      </c>
      <c r="S243" s="14" t="str" cm="1">
        <f t="array" ref="S243">IF($F243="","",_xlfn.SWITCH($L243,"Equal allocation",ROUND($M243/12,2),"Weighted Allocation",$M243*_xll.BC.TURNOVER(Connection,$F243,,,S$2,S$3,IF(ApplyDimOnActuals="Yes",_xlfn.HSTACK(DimArray,DimValuesArray),""))*$A243/IF($H243=0,12,$H243),"Manual Allocation",AE243))</f>
        <v/>
      </c>
      <c r="T243" s="14" t="str" cm="1">
        <f t="array" ref="T243">IF($F243="","",_xlfn.SWITCH($L243,"Equal allocation",ROUND($M243/12,2),"Weighted Allocation",$M243*_xll.BC.TURNOVER(Connection,$F243,,,T$2,T$3,IF(ApplyDimOnActuals="Yes",_xlfn.HSTACK(DimArray,DimValuesArray),""))*$A243/IF($H243=0,12,$H243),"Manual Allocation",AF243))</f>
        <v/>
      </c>
      <c r="U243" s="14" t="str" cm="1">
        <f t="array" ref="U243">IF($F243="","",_xlfn.SWITCH($L243,"Equal allocation",ROUND($M243/12,2),"Weighted Allocation",$M243*_xll.BC.TURNOVER(Connection,$F243,,,U$2,U$3,IF(ApplyDimOnActuals="Yes",_xlfn.HSTACK(DimArray,DimValuesArray),""))*$A243/IF($H243=0,12,$H243),"Manual Allocation",AG243))</f>
        <v/>
      </c>
      <c r="V243" s="14" t="str" cm="1">
        <f t="array" ref="V243">IF($F243="","",_xlfn.SWITCH($L243,"Equal allocation",ROUND($M243/12,2),"Weighted Allocation",$M243*_xll.BC.TURNOVER(Connection,$F243,,,V$2,V$3,IF(ApplyDimOnActuals="Yes",_xlfn.HSTACK(DimArray,DimValuesArray),""))*$A243/IF($H243=0,12,$H243),"Manual Allocation",AH243))</f>
        <v/>
      </c>
      <c r="W243" s="14" t="str" cm="1">
        <f t="array" ref="W243">IF($F243="","",_xlfn.SWITCH($L243,"Equal allocation",ROUND($M243/12,2),"Weighted Allocation",$M243*_xll.BC.TURNOVER(Connection,$F243,,,W$2,W$3,IF(ApplyDimOnActuals="Yes",_xlfn.HSTACK(DimArray,DimValuesArray),""))*$A243/IF($H243=0,12,$H243),"Manual Allocation",AI243))</f>
        <v/>
      </c>
      <c r="X243" s="14" t="str" cm="1">
        <f t="array" ref="X243">IF($F243="","",_xlfn.SWITCH($L243,"Equal allocation",ROUND($M243/12,2),"Weighted Allocation",$M243*_xll.BC.TURNOVER(Connection,$F243,,,X$2,X$3,IF(ApplyDimOnActuals="Yes",_xlfn.HSTACK(DimArray,DimValuesArray),""))*$A243/IF($H243=0,12,$H243),"Manual Allocation",AJ243))</f>
        <v/>
      </c>
      <c r="Y243" s="14" t="str" cm="1">
        <f t="array" ref="Y243">IF($F243="","",_xlfn.SWITCH($L243,"Equal allocation",ROUND($M243/12,2),"Weighted Allocation",$M243*_xll.BC.TURNOVER(Connection,$F243,,,Y$2,Y$3,IF(ApplyDimOnActuals="Yes",_xlfn.HSTACK(DimArray,DimValuesArray),""))*$A243/IF($H243=0,12,$H243),"Manual Allocation",AK243))</f>
        <v/>
      </c>
      <c r="Z243" s="14" t="str" cm="1">
        <f t="array" ref="Z243">IF($F243="","",_xlfn.SWITCH($L243,"Equal allocation",ROUND($M243/12,2),"Weighted Allocation",$M243*_xll.BC.TURNOVER(Connection,$F243,,,Z$2,Z$3,IF(ApplyDimOnActuals="Yes",_xlfn.HSTACK(DimArray,DimValuesArray),""))*$A243/IF($H243=0,12,$H243),"Manual Allocation",AL243))</f>
        <v/>
      </c>
    </row>
    <row r="244" spans="12:26" x14ac:dyDescent="0.45">
      <c r="L244" s="15" t="str">
        <f t="shared" si="14"/>
        <v/>
      </c>
      <c r="M244" s="14" t="str">
        <f t="shared" si="11"/>
        <v/>
      </c>
      <c r="N244" s="14" t="str">
        <f t="shared" si="12"/>
        <v/>
      </c>
      <c r="O244" s="14" t="str" cm="1">
        <f t="array" ref="O244">IF($F244="","",_xlfn.SWITCH($L244,"Equal allocation",ROUND($M244/12,2),"Weighted Allocation",$M244*_xll.BC.TURNOVER(Connection,$F244,,,O$2,O$3,IF(ApplyDimOnActuals="Yes",_xlfn.HSTACK(DimArray,DimValuesArray),""))*$A244/IF($H244=0,12,$H244),"Manual Allocation",AA244))</f>
        <v/>
      </c>
      <c r="P244" s="14" t="str" cm="1">
        <f t="array" ref="P244">IF($F244="","",_xlfn.SWITCH($L244,"Equal allocation",ROUND($M244/12,2),"Weighted Allocation",$M244*_xll.BC.TURNOVER(Connection,$F244,,,P$2,P$3,IF(ApplyDimOnActuals="Yes",_xlfn.HSTACK(DimArray,DimValuesArray),""))*$A244/IF($H244=0,12,$H244),"Manual Allocation",AB244))</f>
        <v/>
      </c>
      <c r="Q244" s="14" t="str" cm="1">
        <f t="array" ref="Q244">IF($F244="","",_xlfn.SWITCH($L244,"Equal allocation",ROUND($M244/12,2),"Weighted Allocation",$M244*_xll.BC.TURNOVER(Connection,$F244,,,Q$2,Q$3,IF(ApplyDimOnActuals="Yes",_xlfn.HSTACK(DimArray,DimValuesArray),""))*$A244/IF($H244=0,12,$H244),"Manual Allocation",AC244))</f>
        <v/>
      </c>
      <c r="R244" s="14" t="str" cm="1">
        <f t="array" ref="R244">IF($F244="","",_xlfn.SWITCH($L244,"Equal allocation",ROUND($M244/12,2),"Weighted Allocation",$M244*_xll.BC.TURNOVER(Connection,$F244,,,R$2,R$3,IF(ApplyDimOnActuals="Yes",_xlfn.HSTACK(DimArray,DimValuesArray),""))*$A244/IF($H244=0,12,$H244),"Manual Allocation",AD244))</f>
        <v/>
      </c>
      <c r="S244" s="14" t="str" cm="1">
        <f t="array" ref="S244">IF($F244="","",_xlfn.SWITCH($L244,"Equal allocation",ROUND($M244/12,2),"Weighted Allocation",$M244*_xll.BC.TURNOVER(Connection,$F244,,,S$2,S$3,IF(ApplyDimOnActuals="Yes",_xlfn.HSTACK(DimArray,DimValuesArray),""))*$A244/IF($H244=0,12,$H244),"Manual Allocation",AE244))</f>
        <v/>
      </c>
      <c r="T244" s="14" t="str" cm="1">
        <f t="array" ref="T244">IF($F244="","",_xlfn.SWITCH($L244,"Equal allocation",ROUND($M244/12,2),"Weighted Allocation",$M244*_xll.BC.TURNOVER(Connection,$F244,,,T$2,T$3,IF(ApplyDimOnActuals="Yes",_xlfn.HSTACK(DimArray,DimValuesArray),""))*$A244/IF($H244=0,12,$H244),"Manual Allocation",AF244))</f>
        <v/>
      </c>
      <c r="U244" s="14" t="str" cm="1">
        <f t="array" ref="U244">IF($F244="","",_xlfn.SWITCH($L244,"Equal allocation",ROUND($M244/12,2),"Weighted Allocation",$M244*_xll.BC.TURNOVER(Connection,$F244,,,U$2,U$3,IF(ApplyDimOnActuals="Yes",_xlfn.HSTACK(DimArray,DimValuesArray),""))*$A244/IF($H244=0,12,$H244),"Manual Allocation",AG244))</f>
        <v/>
      </c>
      <c r="V244" s="14" t="str" cm="1">
        <f t="array" ref="V244">IF($F244="","",_xlfn.SWITCH($L244,"Equal allocation",ROUND($M244/12,2),"Weighted Allocation",$M244*_xll.BC.TURNOVER(Connection,$F244,,,V$2,V$3,IF(ApplyDimOnActuals="Yes",_xlfn.HSTACK(DimArray,DimValuesArray),""))*$A244/IF($H244=0,12,$H244),"Manual Allocation",AH244))</f>
        <v/>
      </c>
      <c r="W244" s="14" t="str" cm="1">
        <f t="array" ref="W244">IF($F244="","",_xlfn.SWITCH($L244,"Equal allocation",ROUND($M244/12,2),"Weighted Allocation",$M244*_xll.BC.TURNOVER(Connection,$F244,,,W$2,W$3,IF(ApplyDimOnActuals="Yes",_xlfn.HSTACK(DimArray,DimValuesArray),""))*$A244/IF($H244=0,12,$H244),"Manual Allocation",AI244))</f>
        <v/>
      </c>
      <c r="X244" s="14" t="str" cm="1">
        <f t="array" ref="X244">IF($F244="","",_xlfn.SWITCH($L244,"Equal allocation",ROUND($M244/12,2),"Weighted Allocation",$M244*_xll.BC.TURNOVER(Connection,$F244,,,X$2,X$3,IF(ApplyDimOnActuals="Yes",_xlfn.HSTACK(DimArray,DimValuesArray),""))*$A244/IF($H244=0,12,$H244),"Manual Allocation",AJ244))</f>
        <v/>
      </c>
      <c r="Y244" s="14" t="str" cm="1">
        <f t="array" ref="Y244">IF($F244="","",_xlfn.SWITCH($L244,"Equal allocation",ROUND($M244/12,2),"Weighted Allocation",$M244*_xll.BC.TURNOVER(Connection,$F244,,,Y$2,Y$3,IF(ApplyDimOnActuals="Yes",_xlfn.HSTACK(DimArray,DimValuesArray),""))*$A244/IF($H244=0,12,$H244),"Manual Allocation",AK244))</f>
        <v/>
      </c>
      <c r="Z244" s="14" t="str" cm="1">
        <f t="array" ref="Z244">IF($F244="","",_xlfn.SWITCH($L244,"Equal allocation",ROUND($M244/12,2),"Weighted Allocation",$M244*_xll.BC.TURNOVER(Connection,$F244,,,Z$2,Z$3,IF(ApplyDimOnActuals="Yes",_xlfn.HSTACK(DimArray,DimValuesArray),""))*$A244/IF($H244=0,12,$H244),"Manual Allocation",AL244))</f>
        <v/>
      </c>
    </row>
    <row r="245" spans="12:26" x14ac:dyDescent="0.45">
      <c r="L245" s="15" t="str">
        <f t="shared" si="14"/>
        <v/>
      </c>
      <c r="M245" s="14" t="str">
        <f t="shared" si="11"/>
        <v/>
      </c>
      <c r="N245" s="14" t="str">
        <f t="shared" si="12"/>
        <v/>
      </c>
      <c r="O245" s="14" t="str" cm="1">
        <f t="array" ref="O245">IF($F245="","",_xlfn.SWITCH($L245,"Equal allocation",ROUND($M245/12,2),"Weighted Allocation",$M245*_xll.BC.TURNOVER(Connection,$F245,,,O$2,O$3,IF(ApplyDimOnActuals="Yes",_xlfn.HSTACK(DimArray,DimValuesArray),""))*$A245/IF($H245=0,12,$H245),"Manual Allocation",AA245))</f>
        <v/>
      </c>
      <c r="P245" s="14" t="str" cm="1">
        <f t="array" ref="P245">IF($F245="","",_xlfn.SWITCH($L245,"Equal allocation",ROUND($M245/12,2),"Weighted Allocation",$M245*_xll.BC.TURNOVER(Connection,$F245,,,P$2,P$3,IF(ApplyDimOnActuals="Yes",_xlfn.HSTACK(DimArray,DimValuesArray),""))*$A245/IF($H245=0,12,$H245),"Manual Allocation",AB245))</f>
        <v/>
      </c>
      <c r="Q245" s="14" t="str" cm="1">
        <f t="array" ref="Q245">IF($F245="","",_xlfn.SWITCH($L245,"Equal allocation",ROUND($M245/12,2),"Weighted Allocation",$M245*_xll.BC.TURNOVER(Connection,$F245,,,Q$2,Q$3,IF(ApplyDimOnActuals="Yes",_xlfn.HSTACK(DimArray,DimValuesArray),""))*$A245/IF($H245=0,12,$H245),"Manual Allocation",AC245))</f>
        <v/>
      </c>
      <c r="R245" s="14" t="str" cm="1">
        <f t="array" ref="R245">IF($F245="","",_xlfn.SWITCH($L245,"Equal allocation",ROUND($M245/12,2),"Weighted Allocation",$M245*_xll.BC.TURNOVER(Connection,$F245,,,R$2,R$3,IF(ApplyDimOnActuals="Yes",_xlfn.HSTACK(DimArray,DimValuesArray),""))*$A245/IF($H245=0,12,$H245),"Manual Allocation",AD245))</f>
        <v/>
      </c>
      <c r="S245" s="14" t="str" cm="1">
        <f t="array" ref="S245">IF($F245="","",_xlfn.SWITCH($L245,"Equal allocation",ROUND($M245/12,2),"Weighted Allocation",$M245*_xll.BC.TURNOVER(Connection,$F245,,,S$2,S$3,IF(ApplyDimOnActuals="Yes",_xlfn.HSTACK(DimArray,DimValuesArray),""))*$A245/IF($H245=0,12,$H245),"Manual Allocation",AE245))</f>
        <v/>
      </c>
      <c r="T245" s="14" t="str" cm="1">
        <f t="array" ref="T245">IF($F245="","",_xlfn.SWITCH($L245,"Equal allocation",ROUND($M245/12,2),"Weighted Allocation",$M245*_xll.BC.TURNOVER(Connection,$F245,,,T$2,T$3,IF(ApplyDimOnActuals="Yes",_xlfn.HSTACK(DimArray,DimValuesArray),""))*$A245/IF($H245=0,12,$H245),"Manual Allocation",AF245))</f>
        <v/>
      </c>
      <c r="U245" s="14" t="str" cm="1">
        <f t="array" ref="U245">IF($F245="","",_xlfn.SWITCH($L245,"Equal allocation",ROUND($M245/12,2),"Weighted Allocation",$M245*_xll.BC.TURNOVER(Connection,$F245,,,U$2,U$3,IF(ApplyDimOnActuals="Yes",_xlfn.HSTACK(DimArray,DimValuesArray),""))*$A245/IF($H245=0,12,$H245),"Manual Allocation",AG245))</f>
        <v/>
      </c>
      <c r="V245" s="14" t="str" cm="1">
        <f t="array" ref="V245">IF($F245="","",_xlfn.SWITCH($L245,"Equal allocation",ROUND($M245/12,2),"Weighted Allocation",$M245*_xll.BC.TURNOVER(Connection,$F245,,,V$2,V$3,IF(ApplyDimOnActuals="Yes",_xlfn.HSTACK(DimArray,DimValuesArray),""))*$A245/IF($H245=0,12,$H245),"Manual Allocation",AH245))</f>
        <v/>
      </c>
      <c r="W245" s="14" t="str" cm="1">
        <f t="array" ref="W245">IF($F245="","",_xlfn.SWITCH($L245,"Equal allocation",ROUND($M245/12,2),"Weighted Allocation",$M245*_xll.BC.TURNOVER(Connection,$F245,,,W$2,W$3,IF(ApplyDimOnActuals="Yes",_xlfn.HSTACK(DimArray,DimValuesArray),""))*$A245/IF($H245=0,12,$H245),"Manual Allocation",AI245))</f>
        <v/>
      </c>
      <c r="X245" s="14" t="str" cm="1">
        <f t="array" ref="X245">IF($F245="","",_xlfn.SWITCH($L245,"Equal allocation",ROUND($M245/12,2),"Weighted Allocation",$M245*_xll.BC.TURNOVER(Connection,$F245,,,X$2,X$3,IF(ApplyDimOnActuals="Yes",_xlfn.HSTACK(DimArray,DimValuesArray),""))*$A245/IF($H245=0,12,$H245),"Manual Allocation",AJ245))</f>
        <v/>
      </c>
      <c r="Y245" s="14" t="str" cm="1">
        <f t="array" ref="Y245">IF($F245="","",_xlfn.SWITCH($L245,"Equal allocation",ROUND($M245/12,2),"Weighted Allocation",$M245*_xll.BC.TURNOVER(Connection,$F245,,,Y$2,Y$3,IF(ApplyDimOnActuals="Yes",_xlfn.HSTACK(DimArray,DimValuesArray),""))*$A245/IF($H245=0,12,$H245),"Manual Allocation",AK245))</f>
        <v/>
      </c>
      <c r="Z245" s="14" t="str" cm="1">
        <f t="array" ref="Z245">IF($F245="","",_xlfn.SWITCH($L245,"Equal allocation",ROUND($M245/12,2),"Weighted Allocation",$M245*_xll.BC.TURNOVER(Connection,$F245,,,Z$2,Z$3,IF(ApplyDimOnActuals="Yes",_xlfn.HSTACK(DimArray,DimValuesArray),""))*$A245/IF($H245=0,12,$H245),"Manual Allocation",AL245))</f>
        <v/>
      </c>
    </row>
    <row r="246" spans="12:26" x14ac:dyDescent="0.45">
      <c r="L246" s="15" t="str">
        <f t="shared" si="14"/>
        <v/>
      </c>
      <c r="M246" s="14" t="str">
        <f t="shared" si="11"/>
        <v/>
      </c>
      <c r="N246" s="14" t="str">
        <f t="shared" si="12"/>
        <v/>
      </c>
      <c r="O246" s="14" t="str" cm="1">
        <f t="array" ref="O246">IF($F246="","",_xlfn.SWITCH($L246,"Equal allocation",ROUND($M246/12,2),"Weighted Allocation",$M246*_xll.BC.TURNOVER(Connection,$F246,,,O$2,O$3,IF(ApplyDimOnActuals="Yes",_xlfn.HSTACK(DimArray,DimValuesArray),""))*$A246/IF($H246=0,12,$H246),"Manual Allocation",AA246))</f>
        <v/>
      </c>
      <c r="P246" s="14" t="str" cm="1">
        <f t="array" ref="P246">IF($F246="","",_xlfn.SWITCH($L246,"Equal allocation",ROUND($M246/12,2),"Weighted Allocation",$M246*_xll.BC.TURNOVER(Connection,$F246,,,P$2,P$3,IF(ApplyDimOnActuals="Yes",_xlfn.HSTACK(DimArray,DimValuesArray),""))*$A246/IF($H246=0,12,$H246),"Manual Allocation",AB246))</f>
        <v/>
      </c>
      <c r="Q246" s="14" t="str" cm="1">
        <f t="array" ref="Q246">IF($F246="","",_xlfn.SWITCH($L246,"Equal allocation",ROUND($M246/12,2),"Weighted Allocation",$M246*_xll.BC.TURNOVER(Connection,$F246,,,Q$2,Q$3,IF(ApplyDimOnActuals="Yes",_xlfn.HSTACK(DimArray,DimValuesArray),""))*$A246/IF($H246=0,12,$H246),"Manual Allocation",AC246))</f>
        <v/>
      </c>
      <c r="R246" s="14" t="str" cm="1">
        <f t="array" ref="R246">IF($F246="","",_xlfn.SWITCH($L246,"Equal allocation",ROUND($M246/12,2),"Weighted Allocation",$M246*_xll.BC.TURNOVER(Connection,$F246,,,R$2,R$3,IF(ApplyDimOnActuals="Yes",_xlfn.HSTACK(DimArray,DimValuesArray),""))*$A246/IF($H246=0,12,$H246),"Manual Allocation",AD246))</f>
        <v/>
      </c>
      <c r="S246" s="14" t="str" cm="1">
        <f t="array" ref="S246">IF($F246="","",_xlfn.SWITCH($L246,"Equal allocation",ROUND($M246/12,2),"Weighted Allocation",$M246*_xll.BC.TURNOVER(Connection,$F246,,,S$2,S$3,IF(ApplyDimOnActuals="Yes",_xlfn.HSTACK(DimArray,DimValuesArray),""))*$A246/IF($H246=0,12,$H246),"Manual Allocation",AE246))</f>
        <v/>
      </c>
      <c r="T246" s="14" t="str" cm="1">
        <f t="array" ref="T246">IF($F246="","",_xlfn.SWITCH($L246,"Equal allocation",ROUND($M246/12,2),"Weighted Allocation",$M246*_xll.BC.TURNOVER(Connection,$F246,,,T$2,T$3,IF(ApplyDimOnActuals="Yes",_xlfn.HSTACK(DimArray,DimValuesArray),""))*$A246/IF($H246=0,12,$H246),"Manual Allocation",AF246))</f>
        <v/>
      </c>
      <c r="U246" s="14" t="str" cm="1">
        <f t="array" ref="U246">IF($F246="","",_xlfn.SWITCH($L246,"Equal allocation",ROUND($M246/12,2),"Weighted Allocation",$M246*_xll.BC.TURNOVER(Connection,$F246,,,U$2,U$3,IF(ApplyDimOnActuals="Yes",_xlfn.HSTACK(DimArray,DimValuesArray),""))*$A246/IF($H246=0,12,$H246),"Manual Allocation",AG246))</f>
        <v/>
      </c>
      <c r="V246" s="14" t="str" cm="1">
        <f t="array" ref="V246">IF($F246="","",_xlfn.SWITCH($L246,"Equal allocation",ROUND($M246/12,2),"Weighted Allocation",$M246*_xll.BC.TURNOVER(Connection,$F246,,,V$2,V$3,IF(ApplyDimOnActuals="Yes",_xlfn.HSTACK(DimArray,DimValuesArray),""))*$A246/IF($H246=0,12,$H246),"Manual Allocation",AH246))</f>
        <v/>
      </c>
      <c r="W246" s="14" t="str" cm="1">
        <f t="array" ref="W246">IF($F246="","",_xlfn.SWITCH($L246,"Equal allocation",ROUND($M246/12,2),"Weighted Allocation",$M246*_xll.BC.TURNOVER(Connection,$F246,,,W$2,W$3,IF(ApplyDimOnActuals="Yes",_xlfn.HSTACK(DimArray,DimValuesArray),""))*$A246/IF($H246=0,12,$H246),"Manual Allocation",AI246))</f>
        <v/>
      </c>
      <c r="X246" s="14" t="str" cm="1">
        <f t="array" ref="X246">IF($F246="","",_xlfn.SWITCH($L246,"Equal allocation",ROUND($M246/12,2),"Weighted Allocation",$M246*_xll.BC.TURNOVER(Connection,$F246,,,X$2,X$3,IF(ApplyDimOnActuals="Yes",_xlfn.HSTACK(DimArray,DimValuesArray),""))*$A246/IF($H246=0,12,$H246),"Manual Allocation",AJ246))</f>
        <v/>
      </c>
      <c r="Y246" s="14" t="str" cm="1">
        <f t="array" ref="Y246">IF($F246="","",_xlfn.SWITCH($L246,"Equal allocation",ROUND($M246/12,2),"Weighted Allocation",$M246*_xll.BC.TURNOVER(Connection,$F246,,,Y$2,Y$3,IF(ApplyDimOnActuals="Yes",_xlfn.HSTACK(DimArray,DimValuesArray),""))*$A246/IF($H246=0,12,$H246),"Manual Allocation",AK246))</f>
        <v/>
      </c>
      <c r="Z246" s="14" t="str" cm="1">
        <f t="array" ref="Z246">IF($F246="","",_xlfn.SWITCH($L246,"Equal allocation",ROUND($M246/12,2),"Weighted Allocation",$M246*_xll.BC.TURNOVER(Connection,$F246,,,Z$2,Z$3,IF(ApplyDimOnActuals="Yes",_xlfn.HSTACK(DimArray,DimValuesArray),""))*$A246/IF($H246=0,12,$H246),"Manual Allocation",AL246))</f>
        <v/>
      </c>
    </row>
    <row r="247" spans="12:26" x14ac:dyDescent="0.45">
      <c r="L247" s="15" t="str">
        <f t="shared" si="14"/>
        <v/>
      </c>
      <c r="M247" s="14" t="str">
        <f t="shared" si="11"/>
        <v/>
      </c>
      <c r="N247" s="14" t="str">
        <f t="shared" si="12"/>
        <v/>
      </c>
      <c r="O247" s="14" t="str" cm="1">
        <f t="array" ref="O247">IF($F247="","",_xlfn.SWITCH($L247,"Equal allocation",ROUND($M247/12,2),"Weighted Allocation",$M247*_xll.BC.TURNOVER(Connection,$F247,,,O$2,O$3,IF(ApplyDimOnActuals="Yes",_xlfn.HSTACK(DimArray,DimValuesArray),""))*$A247/IF($H247=0,12,$H247),"Manual Allocation",AA247))</f>
        <v/>
      </c>
      <c r="P247" s="14" t="str" cm="1">
        <f t="array" ref="P247">IF($F247="","",_xlfn.SWITCH($L247,"Equal allocation",ROUND($M247/12,2),"Weighted Allocation",$M247*_xll.BC.TURNOVER(Connection,$F247,,,P$2,P$3,IF(ApplyDimOnActuals="Yes",_xlfn.HSTACK(DimArray,DimValuesArray),""))*$A247/IF($H247=0,12,$H247),"Manual Allocation",AB247))</f>
        <v/>
      </c>
      <c r="Q247" s="14" t="str" cm="1">
        <f t="array" ref="Q247">IF($F247="","",_xlfn.SWITCH($L247,"Equal allocation",ROUND($M247/12,2),"Weighted Allocation",$M247*_xll.BC.TURNOVER(Connection,$F247,,,Q$2,Q$3,IF(ApplyDimOnActuals="Yes",_xlfn.HSTACK(DimArray,DimValuesArray),""))*$A247/IF($H247=0,12,$H247),"Manual Allocation",AC247))</f>
        <v/>
      </c>
      <c r="R247" s="14" t="str" cm="1">
        <f t="array" ref="R247">IF($F247="","",_xlfn.SWITCH($L247,"Equal allocation",ROUND($M247/12,2),"Weighted Allocation",$M247*_xll.BC.TURNOVER(Connection,$F247,,,R$2,R$3,IF(ApplyDimOnActuals="Yes",_xlfn.HSTACK(DimArray,DimValuesArray),""))*$A247/IF($H247=0,12,$H247),"Manual Allocation",AD247))</f>
        <v/>
      </c>
      <c r="S247" s="14" t="str" cm="1">
        <f t="array" ref="S247">IF($F247="","",_xlfn.SWITCH($L247,"Equal allocation",ROUND($M247/12,2),"Weighted Allocation",$M247*_xll.BC.TURNOVER(Connection,$F247,,,S$2,S$3,IF(ApplyDimOnActuals="Yes",_xlfn.HSTACK(DimArray,DimValuesArray),""))*$A247/IF($H247=0,12,$H247),"Manual Allocation",AE247))</f>
        <v/>
      </c>
      <c r="T247" s="14" t="str" cm="1">
        <f t="array" ref="T247">IF($F247="","",_xlfn.SWITCH($L247,"Equal allocation",ROUND($M247/12,2),"Weighted Allocation",$M247*_xll.BC.TURNOVER(Connection,$F247,,,T$2,T$3,IF(ApplyDimOnActuals="Yes",_xlfn.HSTACK(DimArray,DimValuesArray),""))*$A247/IF($H247=0,12,$H247),"Manual Allocation",AF247))</f>
        <v/>
      </c>
      <c r="U247" s="14" t="str" cm="1">
        <f t="array" ref="U247">IF($F247="","",_xlfn.SWITCH($L247,"Equal allocation",ROUND($M247/12,2),"Weighted Allocation",$M247*_xll.BC.TURNOVER(Connection,$F247,,,U$2,U$3,IF(ApplyDimOnActuals="Yes",_xlfn.HSTACK(DimArray,DimValuesArray),""))*$A247/IF($H247=0,12,$H247),"Manual Allocation",AG247))</f>
        <v/>
      </c>
      <c r="V247" s="14" t="str" cm="1">
        <f t="array" ref="V247">IF($F247="","",_xlfn.SWITCH($L247,"Equal allocation",ROUND($M247/12,2),"Weighted Allocation",$M247*_xll.BC.TURNOVER(Connection,$F247,,,V$2,V$3,IF(ApplyDimOnActuals="Yes",_xlfn.HSTACK(DimArray,DimValuesArray),""))*$A247/IF($H247=0,12,$H247),"Manual Allocation",AH247))</f>
        <v/>
      </c>
      <c r="W247" s="14" t="str" cm="1">
        <f t="array" ref="W247">IF($F247="","",_xlfn.SWITCH($L247,"Equal allocation",ROUND($M247/12,2),"Weighted Allocation",$M247*_xll.BC.TURNOVER(Connection,$F247,,,W$2,W$3,IF(ApplyDimOnActuals="Yes",_xlfn.HSTACK(DimArray,DimValuesArray),""))*$A247/IF($H247=0,12,$H247),"Manual Allocation",AI247))</f>
        <v/>
      </c>
      <c r="X247" s="14" t="str" cm="1">
        <f t="array" ref="X247">IF($F247="","",_xlfn.SWITCH($L247,"Equal allocation",ROUND($M247/12,2),"Weighted Allocation",$M247*_xll.BC.TURNOVER(Connection,$F247,,,X$2,X$3,IF(ApplyDimOnActuals="Yes",_xlfn.HSTACK(DimArray,DimValuesArray),""))*$A247/IF($H247=0,12,$H247),"Manual Allocation",AJ247))</f>
        <v/>
      </c>
      <c r="Y247" s="14" t="str" cm="1">
        <f t="array" ref="Y247">IF($F247="","",_xlfn.SWITCH($L247,"Equal allocation",ROUND($M247/12,2),"Weighted Allocation",$M247*_xll.BC.TURNOVER(Connection,$F247,,,Y$2,Y$3,IF(ApplyDimOnActuals="Yes",_xlfn.HSTACK(DimArray,DimValuesArray),""))*$A247/IF($H247=0,12,$H247),"Manual Allocation",AK247))</f>
        <v/>
      </c>
      <c r="Z247" s="14" t="str" cm="1">
        <f t="array" ref="Z247">IF($F247="","",_xlfn.SWITCH($L247,"Equal allocation",ROUND($M247/12,2),"Weighted Allocation",$M247*_xll.BC.TURNOVER(Connection,$F247,,,Z$2,Z$3,IF(ApplyDimOnActuals="Yes",_xlfn.HSTACK(DimArray,DimValuesArray),""))*$A247/IF($H247=0,12,$H247),"Manual Allocation",AL247))</f>
        <v/>
      </c>
    </row>
    <row r="248" spans="12:26" x14ac:dyDescent="0.45">
      <c r="L248" s="15" t="str">
        <f t="shared" si="14"/>
        <v/>
      </c>
      <c r="M248" s="14" t="str">
        <f t="shared" si="11"/>
        <v/>
      </c>
      <c r="N248" s="14" t="str">
        <f t="shared" si="12"/>
        <v/>
      </c>
      <c r="O248" s="14" t="str" cm="1">
        <f t="array" ref="O248">IF($F248="","",_xlfn.SWITCH($L248,"Equal allocation",ROUND($M248/12,2),"Weighted Allocation",$M248*_xll.BC.TURNOVER(Connection,$F248,,,O$2,O$3,IF(ApplyDimOnActuals="Yes",_xlfn.HSTACK(DimArray,DimValuesArray),""))*$A248/IF($H248=0,12,$H248),"Manual Allocation",AA248))</f>
        <v/>
      </c>
      <c r="P248" s="14" t="str" cm="1">
        <f t="array" ref="P248">IF($F248="","",_xlfn.SWITCH($L248,"Equal allocation",ROUND($M248/12,2),"Weighted Allocation",$M248*_xll.BC.TURNOVER(Connection,$F248,,,P$2,P$3,IF(ApplyDimOnActuals="Yes",_xlfn.HSTACK(DimArray,DimValuesArray),""))*$A248/IF($H248=0,12,$H248),"Manual Allocation",AB248))</f>
        <v/>
      </c>
      <c r="Q248" s="14" t="str" cm="1">
        <f t="array" ref="Q248">IF($F248="","",_xlfn.SWITCH($L248,"Equal allocation",ROUND($M248/12,2),"Weighted Allocation",$M248*_xll.BC.TURNOVER(Connection,$F248,,,Q$2,Q$3,IF(ApplyDimOnActuals="Yes",_xlfn.HSTACK(DimArray,DimValuesArray),""))*$A248/IF($H248=0,12,$H248),"Manual Allocation",AC248))</f>
        <v/>
      </c>
      <c r="R248" s="14" t="str" cm="1">
        <f t="array" ref="R248">IF($F248="","",_xlfn.SWITCH($L248,"Equal allocation",ROUND($M248/12,2),"Weighted Allocation",$M248*_xll.BC.TURNOVER(Connection,$F248,,,R$2,R$3,IF(ApplyDimOnActuals="Yes",_xlfn.HSTACK(DimArray,DimValuesArray),""))*$A248/IF($H248=0,12,$H248),"Manual Allocation",AD248))</f>
        <v/>
      </c>
      <c r="S248" s="14" t="str" cm="1">
        <f t="array" ref="S248">IF($F248="","",_xlfn.SWITCH($L248,"Equal allocation",ROUND($M248/12,2),"Weighted Allocation",$M248*_xll.BC.TURNOVER(Connection,$F248,,,S$2,S$3,IF(ApplyDimOnActuals="Yes",_xlfn.HSTACK(DimArray,DimValuesArray),""))*$A248/IF($H248=0,12,$H248),"Manual Allocation",AE248))</f>
        <v/>
      </c>
      <c r="T248" s="14" t="str" cm="1">
        <f t="array" ref="T248">IF($F248="","",_xlfn.SWITCH($L248,"Equal allocation",ROUND($M248/12,2),"Weighted Allocation",$M248*_xll.BC.TURNOVER(Connection,$F248,,,T$2,T$3,IF(ApplyDimOnActuals="Yes",_xlfn.HSTACK(DimArray,DimValuesArray),""))*$A248/IF($H248=0,12,$H248),"Manual Allocation",AF248))</f>
        <v/>
      </c>
      <c r="U248" s="14" t="str" cm="1">
        <f t="array" ref="U248">IF($F248="","",_xlfn.SWITCH($L248,"Equal allocation",ROUND($M248/12,2),"Weighted Allocation",$M248*_xll.BC.TURNOVER(Connection,$F248,,,U$2,U$3,IF(ApplyDimOnActuals="Yes",_xlfn.HSTACK(DimArray,DimValuesArray),""))*$A248/IF($H248=0,12,$H248),"Manual Allocation",AG248))</f>
        <v/>
      </c>
      <c r="V248" s="14" t="str" cm="1">
        <f t="array" ref="V248">IF($F248="","",_xlfn.SWITCH($L248,"Equal allocation",ROUND($M248/12,2),"Weighted Allocation",$M248*_xll.BC.TURNOVER(Connection,$F248,,,V$2,V$3,IF(ApplyDimOnActuals="Yes",_xlfn.HSTACK(DimArray,DimValuesArray),""))*$A248/IF($H248=0,12,$H248),"Manual Allocation",AH248))</f>
        <v/>
      </c>
      <c r="W248" s="14" t="str" cm="1">
        <f t="array" ref="W248">IF($F248="","",_xlfn.SWITCH($L248,"Equal allocation",ROUND($M248/12,2),"Weighted Allocation",$M248*_xll.BC.TURNOVER(Connection,$F248,,,W$2,W$3,IF(ApplyDimOnActuals="Yes",_xlfn.HSTACK(DimArray,DimValuesArray),""))*$A248/IF($H248=0,12,$H248),"Manual Allocation",AI248))</f>
        <v/>
      </c>
      <c r="X248" s="14" t="str" cm="1">
        <f t="array" ref="X248">IF($F248="","",_xlfn.SWITCH($L248,"Equal allocation",ROUND($M248/12,2),"Weighted Allocation",$M248*_xll.BC.TURNOVER(Connection,$F248,,,X$2,X$3,IF(ApplyDimOnActuals="Yes",_xlfn.HSTACK(DimArray,DimValuesArray),""))*$A248/IF($H248=0,12,$H248),"Manual Allocation",AJ248))</f>
        <v/>
      </c>
      <c r="Y248" s="14" t="str" cm="1">
        <f t="array" ref="Y248">IF($F248="","",_xlfn.SWITCH($L248,"Equal allocation",ROUND($M248/12,2),"Weighted Allocation",$M248*_xll.BC.TURNOVER(Connection,$F248,,,Y$2,Y$3,IF(ApplyDimOnActuals="Yes",_xlfn.HSTACK(DimArray,DimValuesArray),""))*$A248/IF($H248=0,12,$H248),"Manual Allocation",AK248))</f>
        <v/>
      </c>
      <c r="Z248" s="14" t="str" cm="1">
        <f t="array" ref="Z248">IF($F248="","",_xlfn.SWITCH($L248,"Equal allocation",ROUND($M248/12,2),"Weighted Allocation",$M248*_xll.BC.TURNOVER(Connection,$F248,,,Z$2,Z$3,IF(ApplyDimOnActuals="Yes",_xlfn.HSTACK(DimArray,DimValuesArray),""))*$A248/IF($H248=0,12,$H248),"Manual Allocation",AL248))</f>
        <v/>
      </c>
    </row>
    <row r="249" spans="12:26" x14ac:dyDescent="0.45">
      <c r="L249" s="15" t="str">
        <f t="shared" si="14"/>
        <v/>
      </c>
      <c r="M249" s="14" t="str">
        <f t="shared" si="11"/>
        <v/>
      </c>
      <c r="N249" s="14" t="str">
        <f t="shared" si="12"/>
        <v/>
      </c>
      <c r="O249" s="14" t="str" cm="1">
        <f t="array" ref="O249">IF($F249="","",_xlfn.SWITCH($L249,"Equal allocation",ROUND($M249/12,2),"Weighted Allocation",$M249*_xll.BC.TURNOVER(Connection,$F249,,,O$2,O$3,IF(ApplyDimOnActuals="Yes",_xlfn.HSTACK(DimArray,DimValuesArray),""))*$A249/IF($H249=0,12,$H249),"Manual Allocation",AA249))</f>
        <v/>
      </c>
      <c r="P249" s="14" t="str" cm="1">
        <f t="array" ref="P249">IF($F249="","",_xlfn.SWITCH($L249,"Equal allocation",ROUND($M249/12,2),"Weighted Allocation",$M249*_xll.BC.TURNOVER(Connection,$F249,,,P$2,P$3,IF(ApplyDimOnActuals="Yes",_xlfn.HSTACK(DimArray,DimValuesArray),""))*$A249/IF($H249=0,12,$H249),"Manual Allocation",AB249))</f>
        <v/>
      </c>
      <c r="Q249" s="14" t="str" cm="1">
        <f t="array" ref="Q249">IF($F249="","",_xlfn.SWITCH($L249,"Equal allocation",ROUND($M249/12,2),"Weighted Allocation",$M249*_xll.BC.TURNOVER(Connection,$F249,,,Q$2,Q$3,IF(ApplyDimOnActuals="Yes",_xlfn.HSTACK(DimArray,DimValuesArray),""))*$A249/IF($H249=0,12,$H249),"Manual Allocation",AC249))</f>
        <v/>
      </c>
      <c r="R249" s="14" t="str" cm="1">
        <f t="array" ref="R249">IF($F249="","",_xlfn.SWITCH($L249,"Equal allocation",ROUND($M249/12,2),"Weighted Allocation",$M249*_xll.BC.TURNOVER(Connection,$F249,,,R$2,R$3,IF(ApplyDimOnActuals="Yes",_xlfn.HSTACK(DimArray,DimValuesArray),""))*$A249/IF($H249=0,12,$H249),"Manual Allocation",AD249))</f>
        <v/>
      </c>
      <c r="S249" s="14" t="str" cm="1">
        <f t="array" ref="S249">IF($F249="","",_xlfn.SWITCH($L249,"Equal allocation",ROUND($M249/12,2),"Weighted Allocation",$M249*_xll.BC.TURNOVER(Connection,$F249,,,S$2,S$3,IF(ApplyDimOnActuals="Yes",_xlfn.HSTACK(DimArray,DimValuesArray),""))*$A249/IF($H249=0,12,$H249),"Manual Allocation",AE249))</f>
        <v/>
      </c>
      <c r="T249" s="14" t="str" cm="1">
        <f t="array" ref="T249">IF($F249="","",_xlfn.SWITCH($L249,"Equal allocation",ROUND($M249/12,2),"Weighted Allocation",$M249*_xll.BC.TURNOVER(Connection,$F249,,,T$2,T$3,IF(ApplyDimOnActuals="Yes",_xlfn.HSTACK(DimArray,DimValuesArray),""))*$A249/IF($H249=0,12,$H249),"Manual Allocation",AF249))</f>
        <v/>
      </c>
      <c r="U249" s="14" t="str" cm="1">
        <f t="array" ref="U249">IF($F249="","",_xlfn.SWITCH($L249,"Equal allocation",ROUND($M249/12,2),"Weighted Allocation",$M249*_xll.BC.TURNOVER(Connection,$F249,,,U$2,U$3,IF(ApplyDimOnActuals="Yes",_xlfn.HSTACK(DimArray,DimValuesArray),""))*$A249/IF($H249=0,12,$H249),"Manual Allocation",AG249))</f>
        <v/>
      </c>
      <c r="V249" s="14" t="str" cm="1">
        <f t="array" ref="V249">IF($F249="","",_xlfn.SWITCH($L249,"Equal allocation",ROUND($M249/12,2),"Weighted Allocation",$M249*_xll.BC.TURNOVER(Connection,$F249,,,V$2,V$3,IF(ApplyDimOnActuals="Yes",_xlfn.HSTACK(DimArray,DimValuesArray),""))*$A249/IF($H249=0,12,$H249),"Manual Allocation",AH249))</f>
        <v/>
      </c>
      <c r="W249" s="14" t="str" cm="1">
        <f t="array" ref="W249">IF($F249="","",_xlfn.SWITCH($L249,"Equal allocation",ROUND($M249/12,2),"Weighted Allocation",$M249*_xll.BC.TURNOVER(Connection,$F249,,,W$2,W$3,IF(ApplyDimOnActuals="Yes",_xlfn.HSTACK(DimArray,DimValuesArray),""))*$A249/IF($H249=0,12,$H249),"Manual Allocation",AI249))</f>
        <v/>
      </c>
      <c r="X249" s="14" t="str" cm="1">
        <f t="array" ref="X249">IF($F249="","",_xlfn.SWITCH($L249,"Equal allocation",ROUND($M249/12,2),"Weighted Allocation",$M249*_xll.BC.TURNOVER(Connection,$F249,,,X$2,X$3,IF(ApplyDimOnActuals="Yes",_xlfn.HSTACK(DimArray,DimValuesArray),""))*$A249/IF($H249=0,12,$H249),"Manual Allocation",AJ249))</f>
        <v/>
      </c>
      <c r="Y249" s="14" t="str" cm="1">
        <f t="array" ref="Y249">IF($F249="","",_xlfn.SWITCH($L249,"Equal allocation",ROUND($M249/12,2),"Weighted Allocation",$M249*_xll.BC.TURNOVER(Connection,$F249,,,Y$2,Y$3,IF(ApplyDimOnActuals="Yes",_xlfn.HSTACK(DimArray,DimValuesArray),""))*$A249/IF($H249=0,12,$H249),"Manual Allocation",AK249))</f>
        <v/>
      </c>
      <c r="Z249" s="14" t="str" cm="1">
        <f t="array" ref="Z249">IF($F249="","",_xlfn.SWITCH($L249,"Equal allocation",ROUND($M249/12,2),"Weighted Allocation",$M249*_xll.BC.TURNOVER(Connection,$F249,,,Z$2,Z$3,IF(ApplyDimOnActuals="Yes",_xlfn.HSTACK(DimArray,DimValuesArray),""))*$A249/IF($H249=0,12,$H249),"Manual Allocation",AL249))</f>
        <v/>
      </c>
    </row>
    <row r="250" spans="12:26" x14ac:dyDescent="0.45">
      <c r="L250" s="15" t="str">
        <f t="shared" si="14"/>
        <v/>
      </c>
      <c r="M250" s="14" t="str">
        <f t="shared" si="11"/>
        <v/>
      </c>
      <c r="N250" s="14" t="str">
        <f t="shared" si="12"/>
        <v/>
      </c>
      <c r="O250" s="14" t="str" cm="1">
        <f t="array" ref="O250">IF($F250="","",_xlfn.SWITCH($L250,"Equal allocation",ROUND($M250/12,2),"Weighted Allocation",$M250*_xll.BC.TURNOVER(Connection,$F250,,,O$2,O$3,IF(ApplyDimOnActuals="Yes",_xlfn.HSTACK(DimArray,DimValuesArray),""))*$A250/IF($H250=0,12,$H250),"Manual Allocation",AA250))</f>
        <v/>
      </c>
      <c r="P250" s="14" t="str" cm="1">
        <f t="array" ref="P250">IF($F250="","",_xlfn.SWITCH($L250,"Equal allocation",ROUND($M250/12,2),"Weighted Allocation",$M250*_xll.BC.TURNOVER(Connection,$F250,,,P$2,P$3,IF(ApplyDimOnActuals="Yes",_xlfn.HSTACK(DimArray,DimValuesArray),""))*$A250/IF($H250=0,12,$H250),"Manual Allocation",AB250))</f>
        <v/>
      </c>
      <c r="Q250" s="14" t="str" cm="1">
        <f t="array" ref="Q250">IF($F250="","",_xlfn.SWITCH($L250,"Equal allocation",ROUND($M250/12,2),"Weighted Allocation",$M250*_xll.BC.TURNOVER(Connection,$F250,,,Q$2,Q$3,IF(ApplyDimOnActuals="Yes",_xlfn.HSTACK(DimArray,DimValuesArray),""))*$A250/IF($H250=0,12,$H250),"Manual Allocation",AC250))</f>
        <v/>
      </c>
      <c r="R250" s="14" t="str" cm="1">
        <f t="array" ref="R250">IF($F250="","",_xlfn.SWITCH($L250,"Equal allocation",ROUND($M250/12,2),"Weighted Allocation",$M250*_xll.BC.TURNOVER(Connection,$F250,,,R$2,R$3,IF(ApplyDimOnActuals="Yes",_xlfn.HSTACK(DimArray,DimValuesArray),""))*$A250/IF($H250=0,12,$H250),"Manual Allocation",AD250))</f>
        <v/>
      </c>
      <c r="S250" s="14" t="str" cm="1">
        <f t="array" ref="S250">IF($F250="","",_xlfn.SWITCH($L250,"Equal allocation",ROUND($M250/12,2),"Weighted Allocation",$M250*_xll.BC.TURNOVER(Connection,$F250,,,S$2,S$3,IF(ApplyDimOnActuals="Yes",_xlfn.HSTACK(DimArray,DimValuesArray),""))*$A250/IF($H250=0,12,$H250),"Manual Allocation",AE250))</f>
        <v/>
      </c>
      <c r="T250" s="14" t="str" cm="1">
        <f t="array" ref="T250">IF($F250="","",_xlfn.SWITCH($L250,"Equal allocation",ROUND($M250/12,2),"Weighted Allocation",$M250*_xll.BC.TURNOVER(Connection,$F250,,,T$2,T$3,IF(ApplyDimOnActuals="Yes",_xlfn.HSTACK(DimArray,DimValuesArray),""))*$A250/IF($H250=0,12,$H250),"Manual Allocation",AF250))</f>
        <v/>
      </c>
      <c r="U250" s="14" t="str" cm="1">
        <f t="array" ref="U250">IF($F250="","",_xlfn.SWITCH($L250,"Equal allocation",ROUND($M250/12,2),"Weighted Allocation",$M250*_xll.BC.TURNOVER(Connection,$F250,,,U$2,U$3,IF(ApplyDimOnActuals="Yes",_xlfn.HSTACK(DimArray,DimValuesArray),""))*$A250/IF($H250=0,12,$H250),"Manual Allocation",AG250))</f>
        <v/>
      </c>
      <c r="V250" s="14" t="str" cm="1">
        <f t="array" ref="V250">IF($F250="","",_xlfn.SWITCH($L250,"Equal allocation",ROUND($M250/12,2),"Weighted Allocation",$M250*_xll.BC.TURNOVER(Connection,$F250,,,V$2,V$3,IF(ApplyDimOnActuals="Yes",_xlfn.HSTACK(DimArray,DimValuesArray),""))*$A250/IF($H250=0,12,$H250),"Manual Allocation",AH250))</f>
        <v/>
      </c>
      <c r="W250" s="14" t="str" cm="1">
        <f t="array" ref="W250">IF($F250="","",_xlfn.SWITCH($L250,"Equal allocation",ROUND($M250/12,2),"Weighted Allocation",$M250*_xll.BC.TURNOVER(Connection,$F250,,,W$2,W$3,IF(ApplyDimOnActuals="Yes",_xlfn.HSTACK(DimArray,DimValuesArray),""))*$A250/IF($H250=0,12,$H250),"Manual Allocation",AI250))</f>
        <v/>
      </c>
      <c r="X250" s="14" t="str" cm="1">
        <f t="array" ref="X250">IF($F250="","",_xlfn.SWITCH($L250,"Equal allocation",ROUND($M250/12,2),"Weighted Allocation",$M250*_xll.BC.TURNOVER(Connection,$F250,,,X$2,X$3,IF(ApplyDimOnActuals="Yes",_xlfn.HSTACK(DimArray,DimValuesArray),""))*$A250/IF($H250=0,12,$H250),"Manual Allocation",AJ250))</f>
        <v/>
      </c>
      <c r="Y250" s="14" t="str" cm="1">
        <f t="array" ref="Y250">IF($F250="","",_xlfn.SWITCH($L250,"Equal allocation",ROUND($M250/12,2),"Weighted Allocation",$M250*_xll.BC.TURNOVER(Connection,$F250,,,Y$2,Y$3,IF(ApplyDimOnActuals="Yes",_xlfn.HSTACK(DimArray,DimValuesArray),""))*$A250/IF($H250=0,12,$H250),"Manual Allocation",AK250))</f>
        <v/>
      </c>
      <c r="Z250" s="14" t="str" cm="1">
        <f t="array" ref="Z250">IF($F250="","",_xlfn.SWITCH($L250,"Equal allocation",ROUND($M250/12,2),"Weighted Allocation",$M250*_xll.BC.TURNOVER(Connection,$F250,,,Z$2,Z$3,IF(ApplyDimOnActuals="Yes",_xlfn.HSTACK(DimArray,DimValuesArray),""))*$A250/IF($H250=0,12,$H250),"Manual Allocation",AL250))</f>
        <v/>
      </c>
    </row>
    <row r="251" spans="12:26" x14ac:dyDescent="0.45">
      <c r="L251" s="15" t="str">
        <f t="shared" si="14"/>
        <v/>
      </c>
      <c r="M251" s="14" t="str">
        <f t="shared" si="11"/>
        <v/>
      </c>
      <c r="N251" s="14" t="str">
        <f t="shared" si="12"/>
        <v/>
      </c>
      <c r="O251" s="14" t="str" cm="1">
        <f t="array" ref="O251">IF($F251="","",_xlfn.SWITCH($L251,"Equal allocation",ROUND($M251/12,2),"Weighted Allocation",$M251*_xll.BC.TURNOVER(Connection,$F251,,,O$2,O$3,IF(ApplyDimOnActuals="Yes",_xlfn.HSTACK(DimArray,DimValuesArray),""))*$A251/IF($H251=0,12,$H251),"Manual Allocation",AA251))</f>
        <v/>
      </c>
      <c r="P251" s="14" t="str" cm="1">
        <f t="array" ref="P251">IF($F251="","",_xlfn.SWITCH($L251,"Equal allocation",ROUND($M251/12,2),"Weighted Allocation",$M251*_xll.BC.TURNOVER(Connection,$F251,,,P$2,P$3,IF(ApplyDimOnActuals="Yes",_xlfn.HSTACK(DimArray,DimValuesArray),""))*$A251/IF($H251=0,12,$H251),"Manual Allocation",AB251))</f>
        <v/>
      </c>
      <c r="Q251" s="14" t="str" cm="1">
        <f t="array" ref="Q251">IF($F251="","",_xlfn.SWITCH($L251,"Equal allocation",ROUND($M251/12,2),"Weighted Allocation",$M251*_xll.BC.TURNOVER(Connection,$F251,,,Q$2,Q$3,IF(ApplyDimOnActuals="Yes",_xlfn.HSTACK(DimArray,DimValuesArray),""))*$A251/IF($H251=0,12,$H251),"Manual Allocation",AC251))</f>
        <v/>
      </c>
      <c r="R251" s="14" t="str" cm="1">
        <f t="array" ref="R251">IF($F251="","",_xlfn.SWITCH($L251,"Equal allocation",ROUND($M251/12,2),"Weighted Allocation",$M251*_xll.BC.TURNOVER(Connection,$F251,,,R$2,R$3,IF(ApplyDimOnActuals="Yes",_xlfn.HSTACK(DimArray,DimValuesArray),""))*$A251/IF($H251=0,12,$H251),"Manual Allocation",AD251))</f>
        <v/>
      </c>
      <c r="S251" s="14" t="str" cm="1">
        <f t="array" ref="S251">IF($F251="","",_xlfn.SWITCH($L251,"Equal allocation",ROUND($M251/12,2),"Weighted Allocation",$M251*_xll.BC.TURNOVER(Connection,$F251,,,S$2,S$3,IF(ApplyDimOnActuals="Yes",_xlfn.HSTACK(DimArray,DimValuesArray),""))*$A251/IF($H251=0,12,$H251),"Manual Allocation",AE251))</f>
        <v/>
      </c>
      <c r="T251" s="14" t="str" cm="1">
        <f t="array" ref="T251">IF($F251="","",_xlfn.SWITCH($L251,"Equal allocation",ROUND($M251/12,2),"Weighted Allocation",$M251*_xll.BC.TURNOVER(Connection,$F251,,,T$2,T$3,IF(ApplyDimOnActuals="Yes",_xlfn.HSTACK(DimArray,DimValuesArray),""))*$A251/IF($H251=0,12,$H251),"Manual Allocation",AF251))</f>
        <v/>
      </c>
      <c r="U251" s="14" t="str" cm="1">
        <f t="array" ref="U251">IF($F251="","",_xlfn.SWITCH($L251,"Equal allocation",ROUND($M251/12,2),"Weighted Allocation",$M251*_xll.BC.TURNOVER(Connection,$F251,,,U$2,U$3,IF(ApplyDimOnActuals="Yes",_xlfn.HSTACK(DimArray,DimValuesArray),""))*$A251/IF($H251=0,12,$H251),"Manual Allocation",AG251))</f>
        <v/>
      </c>
      <c r="V251" s="14" t="str" cm="1">
        <f t="array" ref="V251">IF($F251="","",_xlfn.SWITCH($L251,"Equal allocation",ROUND($M251/12,2),"Weighted Allocation",$M251*_xll.BC.TURNOVER(Connection,$F251,,,V$2,V$3,IF(ApplyDimOnActuals="Yes",_xlfn.HSTACK(DimArray,DimValuesArray),""))*$A251/IF($H251=0,12,$H251),"Manual Allocation",AH251))</f>
        <v/>
      </c>
      <c r="W251" s="14" t="str" cm="1">
        <f t="array" ref="W251">IF($F251="","",_xlfn.SWITCH($L251,"Equal allocation",ROUND($M251/12,2),"Weighted Allocation",$M251*_xll.BC.TURNOVER(Connection,$F251,,,W$2,W$3,IF(ApplyDimOnActuals="Yes",_xlfn.HSTACK(DimArray,DimValuesArray),""))*$A251/IF($H251=0,12,$H251),"Manual Allocation",AI251))</f>
        <v/>
      </c>
      <c r="X251" s="14" t="str" cm="1">
        <f t="array" ref="X251">IF($F251="","",_xlfn.SWITCH($L251,"Equal allocation",ROUND($M251/12,2),"Weighted Allocation",$M251*_xll.BC.TURNOVER(Connection,$F251,,,X$2,X$3,IF(ApplyDimOnActuals="Yes",_xlfn.HSTACK(DimArray,DimValuesArray),""))*$A251/IF($H251=0,12,$H251),"Manual Allocation",AJ251))</f>
        <v/>
      </c>
      <c r="Y251" s="14" t="str" cm="1">
        <f t="array" ref="Y251">IF($F251="","",_xlfn.SWITCH($L251,"Equal allocation",ROUND($M251/12,2),"Weighted Allocation",$M251*_xll.BC.TURNOVER(Connection,$F251,,,Y$2,Y$3,IF(ApplyDimOnActuals="Yes",_xlfn.HSTACK(DimArray,DimValuesArray),""))*$A251/IF($H251=0,12,$H251),"Manual Allocation",AK251))</f>
        <v/>
      </c>
      <c r="Z251" s="14" t="str" cm="1">
        <f t="array" ref="Z251">IF($F251="","",_xlfn.SWITCH($L251,"Equal allocation",ROUND($M251/12,2),"Weighted Allocation",$M251*_xll.BC.TURNOVER(Connection,$F251,,,Z$2,Z$3,IF(ApplyDimOnActuals="Yes",_xlfn.HSTACK(DimArray,DimValuesArray),""))*$A251/IF($H251=0,12,$H251),"Manual Allocation",AL251))</f>
        <v/>
      </c>
    </row>
    <row r="252" spans="12:26" x14ac:dyDescent="0.45">
      <c r="L252" s="15" t="str">
        <f t="shared" si="14"/>
        <v/>
      </c>
      <c r="M252" s="14" t="str">
        <f t="shared" si="11"/>
        <v/>
      </c>
      <c r="N252" s="14" t="str">
        <f t="shared" si="12"/>
        <v/>
      </c>
      <c r="O252" s="14" t="str" cm="1">
        <f t="array" ref="O252">IF($F252="","",_xlfn.SWITCH($L252,"Equal allocation",ROUND($M252/12,2),"Weighted Allocation",$M252*_xll.BC.TURNOVER(Connection,$F252,,,O$2,O$3,IF(ApplyDimOnActuals="Yes",_xlfn.HSTACK(DimArray,DimValuesArray),""))*$A252/IF($H252=0,12,$H252),"Manual Allocation",AA252))</f>
        <v/>
      </c>
      <c r="P252" s="14" t="str" cm="1">
        <f t="array" ref="P252">IF($F252="","",_xlfn.SWITCH($L252,"Equal allocation",ROUND($M252/12,2),"Weighted Allocation",$M252*_xll.BC.TURNOVER(Connection,$F252,,,P$2,P$3,IF(ApplyDimOnActuals="Yes",_xlfn.HSTACK(DimArray,DimValuesArray),""))*$A252/IF($H252=0,12,$H252),"Manual Allocation",AB252))</f>
        <v/>
      </c>
      <c r="Q252" s="14" t="str" cm="1">
        <f t="array" ref="Q252">IF($F252="","",_xlfn.SWITCH($L252,"Equal allocation",ROUND($M252/12,2),"Weighted Allocation",$M252*_xll.BC.TURNOVER(Connection,$F252,,,Q$2,Q$3,IF(ApplyDimOnActuals="Yes",_xlfn.HSTACK(DimArray,DimValuesArray),""))*$A252/IF($H252=0,12,$H252),"Manual Allocation",AC252))</f>
        <v/>
      </c>
      <c r="R252" s="14" t="str" cm="1">
        <f t="array" ref="R252">IF($F252="","",_xlfn.SWITCH($L252,"Equal allocation",ROUND($M252/12,2),"Weighted Allocation",$M252*_xll.BC.TURNOVER(Connection,$F252,,,R$2,R$3,IF(ApplyDimOnActuals="Yes",_xlfn.HSTACK(DimArray,DimValuesArray),""))*$A252/IF($H252=0,12,$H252),"Manual Allocation",AD252))</f>
        <v/>
      </c>
      <c r="S252" s="14" t="str" cm="1">
        <f t="array" ref="S252">IF($F252="","",_xlfn.SWITCH($L252,"Equal allocation",ROUND($M252/12,2),"Weighted Allocation",$M252*_xll.BC.TURNOVER(Connection,$F252,,,S$2,S$3,IF(ApplyDimOnActuals="Yes",_xlfn.HSTACK(DimArray,DimValuesArray),""))*$A252/IF($H252=0,12,$H252),"Manual Allocation",AE252))</f>
        <v/>
      </c>
      <c r="T252" s="14" t="str" cm="1">
        <f t="array" ref="T252">IF($F252="","",_xlfn.SWITCH($L252,"Equal allocation",ROUND($M252/12,2),"Weighted Allocation",$M252*_xll.BC.TURNOVER(Connection,$F252,,,T$2,T$3,IF(ApplyDimOnActuals="Yes",_xlfn.HSTACK(DimArray,DimValuesArray),""))*$A252/IF($H252=0,12,$H252),"Manual Allocation",AF252))</f>
        <v/>
      </c>
      <c r="U252" s="14" t="str" cm="1">
        <f t="array" ref="U252">IF($F252="","",_xlfn.SWITCH($L252,"Equal allocation",ROUND($M252/12,2),"Weighted Allocation",$M252*_xll.BC.TURNOVER(Connection,$F252,,,U$2,U$3,IF(ApplyDimOnActuals="Yes",_xlfn.HSTACK(DimArray,DimValuesArray),""))*$A252/IF($H252=0,12,$H252),"Manual Allocation",AG252))</f>
        <v/>
      </c>
      <c r="V252" s="14" t="str" cm="1">
        <f t="array" ref="V252">IF($F252="","",_xlfn.SWITCH($L252,"Equal allocation",ROUND($M252/12,2),"Weighted Allocation",$M252*_xll.BC.TURNOVER(Connection,$F252,,,V$2,V$3,IF(ApplyDimOnActuals="Yes",_xlfn.HSTACK(DimArray,DimValuesArray),""))*$A252/IF($H252=0,12,$H252),"Manual Allocation",AH252))</f>
        <v/>
      </c>
      <c r="W252" s="14" t="str" cm="1">
        <f t="array" ref="W252">IF($F252="","",_xlfn.SWITCH($L252,"Equal allocation",ROUND($M252/12,2),"Weighted Allocation",$M252*_xll.BC.TURNOVER(Connection,$F252,,,W$2,W$3,IF(ApplyDimOnActuals="Yes",_xlfn.HSTACK(DimArray,DimValuesArray),""))*$A252/IF($H252=0,12,$H252),"Manual Allocation",AI252))</f>
        <v/>
      </c>
      <c r="X252" s="14" t="str" cm="1">
        <f t="array" ref="X252">IF($F252="","",_xlfn.SWITCH($L252,"Equal allocation",ROUND($M252/12,2),"Weighted Allocation",$M252*_xll.BC.TURNOVER(Connection,$F252,,,X$2,X$3,IF(ApplyDimOnActuals="Yes",_xlfn.HSTACK(DimArray,DimValuesArray),""))*$A252/IF($H252=0,12,$H252),"Manual Allocation",AJ252))</f>
        <v/>
      </c>
      <c r="Y252" s="14" t="str" cm="1">
        <f t="array" ref="Y252">IF($F252="","",_xlfn.SWITCH($L252,"Equal allocation",ROUND($M252/12,2),"Weighted Allocation",$M252*_xll.BC.TURNOVER(Connection,$F252,,,Y$2,Y$3,IF(ApplyDimOnActuals="Yes",_xlfn.HSTACK(DimArray,DimValuesArray),""))*$A252/IF($H252=0,12,$H252),"Manual Allocation",AK252))</f>
        <v/>
      </c>
      <c r="Z252" s="14" t="str" cm="1">
        <f t="array" ref="Z252">IF($F252="","",_xlfn.SWITCH($L252,"Equal allocation",ROUND($M252/12,2),"Weighted Allocation",$M252*_xll.BC.TURNOVER(Connection,$F252,,,Z$2,Z$3,IF(ApplyDimOnActuals="Yes",_xlfn.HSTACK(DimArray,DimValuesArray),""))*$A252/IF($H252=0,12,$H252),"Manual Allocation",AL252))</f>
        <v/>
      </c>
    </row>
    <row r="253" spans="12:26" x14ac:dyDescent="0.45">
      <c r="L253" s="15" t="str">
        <f t="shared" si="14"/>
        <v/>
      </c>
      <c r="M253" s="14" t="str">
        <f t="shared" si="11"/>
        <v/>
      </c>
      <c r="N253" s="14" t="str">
        <f t="shared" si="12"/>
        <v/>
      </c>
      <c r="O253" s="14" t="str" cm="1">
        <f t="array" ref="O253">IF($F253="","",_xlfn.SWITCH($L253,"Equal allocation",ROUND($M253/12,2),"Weighted Allocation",$M253*_xll.BC.TURNOVER(Connection,$F253,,,O$2,O$3,IF(ApplyDimOnActuals="Yes",_xlfn.HSTACK(DimArray,DimValuesArray),""))*$A253/IF($H253=0,12,$H253),"Manual Allocation",AA253))</f>
        <v/>
      </c>
      <c r="P253" s="14" t="str" cm="1">
        <f t="array" ref="P253">IF($F253="","",_xlfn.SWITCH($L253,"Equal allocation",ROUND($M253/12,2),"Weighted Allocation",$M253*_xll.BC.TURNOVER(Connection,$F253,,,P$2,P$3,IF(ApplyDimOnActuals="Yes",_xlfn.HSTACK(DimArray,DimValuesArray),""))*$A253/IF($H253=0,12,$H253),"Manual Allocation",AB253))</f>
        <v/>
      </c>
      <c r="Q253" s="14" t="str" cm="1">
        <f t="array" ref="Q253">IF($F253="","",_xlfn.SWITCH($L253,"Equal allocation",ROUND($M253/12,2),"Weighted Allocation",$M253*_xll.BC.TURNOVER(Connection,$F253,,,Q$2,Q$3,IF(ApplyDimOnActuals="Yes",_xlfn.HSTACK(DimArray,DimValuesArray),""))*$A253/IF($H253=0,12,$H253),"Manual Allocation",AC253))</f>
        <v/>
      </c>
      <c r="R253" s="14" t="str" cm="1">
        <f t="array" ref="R253">IF($F253="","",_xlfn.SWITCH($L253,"Equal allocation",ROUND($M253/12,2),"Weighted Allocation",$M253*_xll.BC.TURNOVER(Connection,$F253,,,R$2,R$3,IF(ApplyDimOnActuals="Yes",_xlfn.HSTACK(DimArray,DimValuesArray),""))*$A253/IF($H253=0,12,$H253),"Manual Allocation",AD253))</f>
        <v/>
      </c>
      <c r="S253" s="14" t="str" cm="1">
        <f t="array" ref="S253">IF($F253="","",_xlfn.SWITCH($L253,"Equal allocation",ROUND($M253/12,2),"Weighted Allocation",$M253*_xll.BC.TURNOVER(Connection,$F253,,,S$2,S$3,IF(ApplyDimOnActuals="Yes",_xlfn.HSTACK(DimArray,DimValuesArray),""))*$A253/IF($H253=0,12,$H253),"Manual Allocation",AE253))</f>
        <v/>
      </c>
      <c r="T253" s="14" t="str" cm="1">
        <f t="array" ref="T253">IF($F253="","",_xlfn.SWITCH($L253,"Equal allocation",ROUND($M253/12,2),"Weighted Allocation",$M253*_xll.BC.TURNOVER(Connection,$F253,,,T$2,T$3,IF(ApplyDimOnActuals="Yes",_xlfn.HSTACK(DimArray,DimValuesArray),""))*$A253/IF($H253=0,12,$H253),"Manual Allocation",AF253))</f>
        <v/>
      </c>
      <c r="U253" s="14" t="str" cm="1">
        <f t="array" ref="U253">IF($F253="","",_xlfn.SWITCH($L253,"Equal allocation",ROUND($M253/12,2),"Weighted Allocation",$M253*_xll.BC.TURNOVER(Connection,$F253,,,U$2,U$3,IF(ApplyDimOnActuals="Yes",_xlfn.HSTACK(DimArray,DimValuesArray),""))*$A253/IF($H253=0,12,$H253),"Manual Allocation",AG253))</f>
        <v/>
      </c>
      <c r="V253" s="14" t="str" cm="1">
        <f t="array" ref="V253">IF($F253="","",_xlfn.SWITCH($L253,"Equal allocation",ROUND($M253/12,2),"Weighted Allocation",$M253*_xll.BC.TURNOVER(Connection,$F253,,,V$2,V$3,IF(ApplyDimOnActuals="Yes",_xlfn.HSTACK(DimArray,DimValuesArray),""))*$A253/IF($H253=0,12,$H253),"Manual Allocation",AH253))</f>
        <v/>
      </c>
      <c r="W253" s="14" t="str" cm="1">
        <f t="array" ref="W253">IF($F253="","",_xlfn.SWITCH($L253,"Equal allocation",ROUND($M253/12,2),"Weighted Allocation",$M253*_xll.BC.TURNOVER(Connection,$F253,,,W$2,W$3,IF(ApplyDimOnActuals="Yes",_xlfn.HSTACK(DimArray,DimValuesArray),""))*$A253/IF($H253=0,12,$H253),"Manual Allocation",AI253))</f>
        <v/>
      </c>
      <c r="X253" s="14" t="str" cm="1">
        <f t="array" ref="X253">IF($F253="","",_xlfn.SWITCH($L253,"Equal allocation",ROUND($M253/12,2),"Weighted Allocation",$M253*_xll.BC.TURNOVER(Connection,$F253,,,X$2,X$3,IF(ApplyDimOnActuals="Yes",_xlfn.HSTACK(DimArray,DimValuesArray),""))*$A253/IF($H253=0,12,$H253),"Manual Allocation",AJ253))</f>
        <v/>
      </c>
      <c r="Y253" s="14" t="str" cm="1">
        <f t="array" ref="Y253">IF($F253="","",_xlfn.SWITCH($L253,"Equal allocation",ROUND($M253/12,2),"Weighted Allocation",$M253*_xll.BC.TURNOVER(Connection,$F253,,,Y$2,Y$3,IF(ApplyDimOnActuals="Yes",_xlfn.HSTACK(DimArray,DimValuesArray),""))*$A253/IF($H253=0,12,$H253),"Manual Allocation",AK253))</f>
        <v/>
      </c>
      <c r="Z253" s="14" t="str" cm="1">
        <f t="array" ref="Z253">IF($F253="","",_xlfn.SWITCH($L253,"Equal allocation",ROUND($M253/12,2),"Weighted Allocation",$M253*_xll.BC.TURNOVER(Connection,$F253,,,Z$2,Z$3,IF(ApplyDimOnActuals="Yes",_xlfn.HSTACK(DimArray,DimValuesArray),""))*$A253/IF($H253=0,12,$H253),"Manual Allocation",AL253))</f>
        <v/>
      </c>
    </row>
    <row r="254" spans="12:26" x14ac:dyDescent="0.45">
      <c r="L254" s="15" t="str">
        <f t="shared" si="14"/>
        <v/>
      </c>
      <c r="M254" s="14" t="str">
        <f t="shared" si="11"/>
        <v/>
      </c>
      <c r="N254" s="14" t="str">
        <f t="shared" si="12"/>
        <v/>
      </c>
      <c r="O254" s="14" t="str" cm="1">
        <f t="array" ref="O254">IF($F254="","",_xlfn.SWITCH($L254,"Equal allocation",ROUND($M254/12,2),"Weighted Allocation",$M254*_xll.BC.TURNOVER(Connection,$F254,,,O$2,O$3,IF(ApplyDimOnActuals="Yes",_xlfn.HSTACK(DimArray,DimValuesArray),""))*$A254/IF($H254=0,12,$H254),"Manual Allocation",AA254))</f>
        <v/>
      </c>
      <c r="P254" s="14" t="str" cm="1">
        <f t="array" ref="P254">IF($F254="","",_xlfn.SWITCH($L254,"Equal allocation",ROUND($M254/12,2),"Weighted Allocation",$M254*_xll.BC.TURNOVER(Connection,$F254,,,P$2,P$3,IF(ApplyDimOnActuals="Yes",_xlfn.HSTACK(DimArray,DimValuesArray),""))*$A254/IF($H254=0,12,$H254),"Manual Allocation",AB254))</f>
        <v/>
      </c>
      <c r="Q254" s="14" t="str" cm="1">
        <f t="array" ref="Q254">IF($F254="","",_xlfn.SWITCH($L254,"Equal allocation",ROUND($M254/12,2),"Weighted Allocation",$M254*_xll.BC.TURNOVER(Connection,$F254,,,Q$2,Q$3,IF(ApplyDimOnActuals="Yes",_xlfn.HSTACK(DimArray,DimValuesArray),""))*$A254/IF($H254=0,12,$H254),"Manual Allocation",AC254))</f>
        <v/>
      </c>
      <c r="R254" s="14" t="str" cm="1">
        <f t="array" ref="R254">IF($F254="","",_xlfn.SWITCH($L254,"Equal allocation",ROUND($M254/12,2),"Weighted Allocation",$M254*_xll.BC.TURNOVER(Connection,$F254,,,R$2,R$3,IF(ApplyDimOnActuals="Yes",_xlfn.HSTACK(DimArray,DimValuesArray),""))*$A254/IF($H254=0,12,$H254),"Manual Allocation",AD254))</f>
        <v/>
      </c>
      <c r="S254" s="14" t="str" cm="1">
        <f t="array" ref="S254">IF($F254="","",_xlfn.SWITCH($L254,"Equal allocation",ROUND($M254/12,2),"Weighted Allocation",$M254*_xll.BC.TURNOVER(Connection,$F254,,,S$2,S$3,IF(ApplyDimOnActuals="Yes",_xlfn.HSTACK(DimArray,DimValuesArray),""))*$A254/IF($H254=0,12,$H254),"Manual Allocation",AE254))</f>
        <v/>
      </c>
      <c r="T254" s="14" t="str" cm="1">
        <f t="array" ref="T254">IF($F254="","",_xlfn.SWITCH($L254,"Equal allocation",ROUND($M254/12,2),"Weighted Allocation",$M254*_xll.BC.TURNOVER(Connection,$F254,,,T$2,T$3,IF(ApplyDimOnActuals="Yes",_xlfn.HSTACK(DimArray,DimValuesArray),""))*$A254/IF($H254=0,12,$H254),"Manual Allocation",AF254))</f>
        <v/>
      </c>
      <c r="U254" s="14" t="str" cm="1">
        <f t="array" ref="U254">IF($F254="","",_xlfn.SWITCH($L254,"Equal allocation",ROUND($M254/12,2),"Weighted Allocation",$M254*_xll.BC.TURNOVER(Connection,$F254,,,U$2,U$3,IF(ApplyDimOnActuals="Yes",_xlfn.HSTACK(DimArray,DimValuesArray),""))*$A254/IF($H254=0,12,$H254),"Manual Allocation",AG254))</f>
        <v/>
      </c>
      <c r="V254" s="14" t="str" cm="1">
        <f t="array" ref="V254">IF($F254="","",_xlfn.SWITCH($L254,"Equal allocation",ROUND($M254/12,2),"Weighted Allocation",$M254*_xll.BC.TURNOVER(Connection,$F254,,,V$2,V$3,IF(ApplyDimOnActuals="Yes",_xlfn.HSTACK(DimArray,DimValuesArray),""))*$A254/IF($H254=0,12,$H254),"Manual Allocation",AH254))</f>
        <v/>
      </c>
      <c r="W254" s="14" t="str" cm="1">
        <f t="array" ref="W254">IF($F254="","",_xlfn.SWITCH($L254,"Equal allocation",ROUND($M254/12,2),"Weighted Allocation",$M254*_xll.BC.TURNOVER(Connection,$F254,,,W$2,W$3,IF(ApplyDimOnActuals="Yes",_xlfn.HSTACK(DimArray,DimValuesArray),""))*$A254/IF($H254=0,12,$H254),"Manual Allocation",AI254))</f>
        <v/>
      </c>
      <c r="X254" s="14" t="str" cm="1">
        <f t="array" ref="X254">IF($F254="","",_xlfn.SWITCH($L254,"Equal allocation",ROUND($M254/12,2),"Weighted Allocation",$M254*_xll.BC.TURNOVER(Connection,$F254,,,X$2,X$3,IF(ApplyDimOnActuals="Yes",_xlfn.HSTACK(DimArray,DimValuesArray),""))*$A254/IF($H254=0,12,$H254),"Manual Allocation",AJ254))</f>
        <v/>
      </c>
      <c r="Y254" s="14" t="str" cm="1">
        <f t="array" ref="Y254">IF($F254="","",_xlfn.SWITCH($L254,"Equal allocation",ROUND($M254/12,2),"Weighted Allocation",$M254*_xll.BC.TURNOVER(Connection,$F254,,,Y$2,Y$3,IF(ApplyDimOnActuals="Yes",_xlfn.HSTACK(DimArray,DimValuesArray),""))*$A254/IF($H254=0,12,$H254),"Manual Allocation",AK254))</f>
        <v/>
      </c>
      <c r="Z254" s="14" t="str" cm="1">
        <f t="array" ref="Z254">IF($F254="","",_xlfn.SWITCH($L254,"Equal allocation",ROUND($M254/12,2),"Weighted Allocation",$M254*_xll.BC.TURNOVER(Connection,$F254,,,Z$2,Z$3,IF(ApplyDimOnActuals="Yes",_xlfn.HSTACK(DimArray,DimValuesArray),""))*$A254/IF($H254=0,12,$H254),"Manual Allocation",AL254))</f>
        <v/>
      </c>
    </row>
    <row r="255" spans="12:26" x14ac:dyDescent="0.45">
      <c r="L255" s="15" t="str">
        <f t="shared" si="14"/>
        <v/>
      </c>
      <c r="M255" s="14" t="str">
        <f t="shared" si="11"/>
        <v/>
      </c>
      <c r="N255" s="14" t="str">
        <f t="shared" si="12"/>
        <v/>
      </c>
      <c r="O255" s="14" t="str" cm="1">
        <f t="array" ref="O255">IF($F255="","",_xlfn.SWITCH($L255,"Equal allocation",ROUND($M255/12,2),"Weighted Allocation",$M255*_xll.BC.TURNOVER(Connection,$F255,,,O$2,O$3,IF(ApplyDimOnActuals="Yes",_xlfn.HSTACK(DimArray,DimValuesArray),""))*$A255/IF($H255=0,12,$H255),"Manual Allocation",AA255))</f>
        <v/>
      </c>
      <c r="P255" s="14" t="str" cm="1">
        <f t="array" ref="P255">IF($F255="","",_xlfn.SWITCH($L255,"Equal allocation",ROUND($M255/12,2),"Weighted Allocation",$M255*_xll.BC.TURNOVER(Connection,$F255,,,P$2,P$3,IF(ApplyDimOnActuals="Yes",_xlfn.HSTACK(DimArray,DimValuesArray),""))*$A255/IF($H255=0,12,$H255),"Manual Allocation",AB255))</f>
        <v/>
      </c>
      <c r="Q255" s="14" t="str" cm="1">
        <f t="array" ref="Q255">IF($F255="","",_xlfn.SWITCH($L255,"Equal allocation",ROUND($M255/12,2),"Weighted Allocation",$M255*_xll.BC.TURNOVER(Connection,$F255,,,Q$2,Q$3,IF(ApplyDimOnActuals="Yes",_xlfn.HSTACK(DimArray,DimValuesArray),""))*$A255/IF($H255=0,12,$H255),"Manual Allocation",AC255))</f>
        <v/>
      </c>
      <c r="R255" s="14" t="str" cm="1">
        <f t="array" ref="R255">IF($F255="","",_xlfn.SWITCH($L255,"Equal allocation",ROUND($M255/12,2),"Weighted Allocation",$M255*_xll.BC.TURNOVER(Connection,$F255,,,R$2,R$3,IF(ApplyDimOnActuals="Yes",_xlfn.HSTACK(DimArray,DimValuesArray),""))*$A255/IF($H255=0,12,$H255),"Manual Allocation",AD255))</f>
        <v/>
      </c>
      <c r="S255" s="14" t="str" cm="1">
        <f t="array" ref="S255">IF($F255="","",_xlfn.SWITCH($L255,"Equal allocation",ROUND($M255/12,2),"Weighted Allocation",$M255*_xll.BC.TURNOVER(Connection,$F255,,,S$2,S$3,IF(ApplyDimOnActuals="Yes",_xlfn.HSTACK(DimArray,DimValuesArray),""))*$A255/IF($H255=0,12,$H255),"Manual Allocation",AE255))</f>
        <v/>
      </c>
      <c r="T255" s="14" t="str" cm="1">
        <f t="array" ref="T255">IF($F255="","",_xlfn.SWITCH($L255,"Equal allocation",ROUND($M255/12,2),"Weighted Allocation",$M255*_xll.BC.TURNOVER(Connection,$F255,,,T$2,T$3,IF(ApplyDimOnActuals="Yes",_xlfn.HSTACK(DimArray,DimValuesArray),""))*$A255/IF($H255=0,12,$H255),"Manual Allocation",AF255))</f>
        <v/>
      </c>
      <c r="U255" s="14" t="str" cm="1">
        <f t="array" ref="U255">IF($F255="","",_xlfn.SWITCH($L255,"Equal allocation",ROUND($M255/12,2),"Weighted Allocation",$M255*_xll.BC.TURNOVER(Connection,$F255,,,U$2,U$3,IF(ApplyDimOnActuals="Yes",_xlfn.HSTACK(DimArray,DimValuesArray),""))*$A255/IF($H255=0,12,$H255),"Manual Allocation",AG255))</f>
        <v/>
      </c>
      <c r="V255" s="14" t="str" cm="1">
        <f t="array" ref="V255">IF($F255="","",_xlfn.SWITCH($L255,"Equal allocation",ROUND($M255/12,2),"Weighted Allocation",$M255*_xll.BC.TURNOVER(Connection,$F255,,,V$2,V$3,IF(ApplyDimOnActuals="Yes",_xlfn.HSTACK(DimArray,DimValuesArray),""))*$A255/IF($H255=0,12,$H255),"Manual Allocation",AH255))</f>
        <v/>
      </c>
      <c r="W255" s="14" t="str" cm="1">
        <f t="array" ref="W255">IF($F255="","",_xlfn.SWITCH($L255,"Equal allocation",ROUND($M255/12,2),"Weighted Allocation",$M255*_xll.BC.TURNOVER(Connection,$F255,,,W$2,W$3,IF(ApplyDimOnActuals="Yes",_xlfn.HSTACK(DimArray,DimValuesArray),""))*$A255/IF($H255=0,12,$H255),"Manual Allocation",AI255))</f>
        <v/>
      </c>
      <c r="X255" s="14" t="str" cm="1">
        <f t="array" ref="X255">IF($F255="","",_xlfn.SWITCH($L255,"Equal allocation",ROUND($M255/12,2),"Weighted Allocation",$M255*_xll.BC.TURNOVER(Connection,$F255,,,X$2,X$3,IF(ApplyDimOnActuals="Yes",_xlfn.HSTACK(DimArray,DimValuesArray),""))*$A255/IF($H255=0,12,$H255),"Manual Allocation",AJ255))</f>
        <v/>
      </c>
      <c r="Y255" s="14" t="str" cm="1">
        <f t="array" ref="Y255">IF($F255="","",_xlfn.SWITCH($L255,"Equal allocation",ROUND($M255/12,2),"Weighted Allocation",$M255*_xll.BC.TURNOVER(Connection,$F255,,,Y$2,Y$3,IF(ApplyDimOnActuals="Yes",_xlfn.HSTACK(DimArray,DimValuesArray),""))*$A255/IF($H255=0,12,$H255),"Manual Allocation",AK255))</f>
        <v/>
      </c>
      <c r="Z255" s="14" t="str" cm="1">
        <f t="array" ref="Z255">IF($F255="","",_xlfn.SWITCH($L255,"Equal allocation",ROUND($M255/12,2),"Weighted Allocation",$M255*_xll.BC.TURNOVER(Connection,$F255,,,Z$2,Z$3,IF(ApplyDimOnActuals="Yes",_xlfn.HSTACK(DimArray,DimValuesArray),""))*$A255/IF($H255=0,12,$H255),"Manual Allocation",AL255))</f>
        <v/>
      </c>
    </row>
    <row r="256" spans="12:26" x14ac:dyDescent="0.45">
      <c r="L256" s="15" t="str">
        <f t="shared" si="14"/>
        <v/>
      </c>
      <c r="M256" s="14" t="str">
        <f t="shared" si="11"/>
        <v/>
      </c>
      <c r="N256" s="14" t="str">
        <f t="shared" si="12"/>
        <v/>
      </c>
      <c r="O256" s="14" t="str" cm="1">
        <f t="array" ref="O256">IF($F256="","",_xlfn.SWITCH($L256,"Equal allocation",ROUND($M256/12,2),"Weighted Allocation",$M256*_xll.BC.TURNOVER(Connection,$F256,,,O$2,O$3,IF(ApplyDimOnActuals="Yes",_xlfn.HSTACK(DimArray,DimValuesArray),""))*$A256/IF($H256=0,12,$H256),"Manual Allocation",AA256))</f>
        <v/>
      </c>
      <c r="P256" s="14" t="str" cm="1">
        <f t="array" ref="P256">IF($F256="","",_xlfn.SWITCH($L256,"Equal allocation",ROUND($M256/12,2),"Weighted Allocation",$M256*_xll.BC.TURNOVER(Connection,$F256,,,P$2,P$3,IF(ApplyDimOnActuals="Yes",_xlfn.HSTACK(DimArray,DimValuesArray),""))*$A256/IF($H256=0,12,$H256),"Manual Allocation",AB256))</f>
        <v/>
      </c>
      <c r="Q256" s="14" t="str" cm="1">
        <f t="array" ref="Q256">IF($F256="","",_xlfn.SWITCH($L256,"Equal allocation",ROUND($M256/12,2),"Weighted Allocation",$M256*_xll.BC.TURNOVER(Connection,$F256,,,Q$2,Q$3,IF(ApplyDimOnActuals="Yes",_xlfn.HSTACK(DimArray,DimValuesArray),""))*$A256/IF($H256=0,12,$H256),"Manual Allocation",AC256))</f>
        <v/>
      </c>
      <c r="R256" s="14" t="str" cm="1">
        <f t="array" ref="R256">IF($F256="","",_xlfn.SWITCH($L256,"Equal allocation",ROUND($M256/12,2),"Weighted Allocation",$M256*_xll.BC.TURNOVER(Connection,$F256,,,R$2,R$3,IF(ApplyDimOnActuals="Yes",_xlfn.HSTACK(DimArray,DimValuesArray),""))*$A256/IF($H256=0,12,$H256),"Manual Allocation",AD256))</f>
        <v/>
      </c>
      <c r="S256" s="14" t="str" cm="1">
        <f t="array" ref="S256">IF($F256="","",_xlfn.SWITCH($L256,"Equal allocation",ROUND($M256/12,2),"Weighted Allocation",$M256*_xll.BC.TURNOVER(Connection,$F256,,,S$2,S$3,IF(ApplyDimOnActuals="Yes",_xlfn.HSTACK(DimArray,DimValuesArray),""))*$A256/IF($H256=0,12,$H256),"Manual Allocation",AE256))</f>
        <v/>
      </c>
      <c r="T256" s="14" t="str" cm="1">
        <f t="array" ref="T256">IF($F256="","",_xlfn.SWITCH($L256,"Equal allocation",ROUND($M256/12,2),"Weighted Allocation",$M256*_xll.BC.TURNOVER(Connection,$F256,,,T$2,T$3,IF(ApplyDimOnActuals="Yes",_xlfn.HSTACK(DimArray,DimValuesArray),""))*$A256/IF($H256=0,12,$H256),"Manual Allocation",AF256))</f>
        <v/>
      </c>
      <c r="U256" s="14" t="str" cm="1">
        <f t="array" ref="U256">IF($F256="","",_xlfn.SWITCH($L256,"Equal allocation",ROUND($M256/12,2),"Weighted Allocation",$M256*_xll.BC.TURNOVER(Connection,$F256,,,U$2,U$3,IF(ApplyDimOnActuals="Yes",_xlfn.HSTACK(DimArray,DimValuesArray),""))*$A256/IF($H256=0,12,$H256),"Manual Allocation",AG256))</f>
        <v/>
      </c>
      <c r="V256" s="14" t="str" cm="1">
        <f t="array" ref="V256">IF($F256="","",_xlfn.SWITCH($L256,"Equal allocation",ROUND($M256/12,2),"Weighted Allocation",$M256*_xll.BC.TURNOVER(Connection,$F256,,,V$2,V$3,IF(ApplyDimOnActuals="Yes",_xlfn.HSTACK(DimArray,DimValuesArray),""))*$A256/IF($H256=0,12,$H256),"Manual Allocation",AH256))</f>
        <v/>
      </c>
      <c r="W256" s="14" t="str" cm="1">
        <f t="array" ref="W256">IF($F256="","",_xlfn.SWITCH($L256,"Equal allocation",ROUND($M256/12,2),"Weighted Allocation",$M256*_xll.BC.TURNOVER(Connection,$F256,,,W$2,W$3,IF(ApplyDimOnActuals="Yes",_xlfn.HSTACK(DimArray,DimValuesArray),""))*$A256/IF($H256=0,12,$H256),"Manual Allocation",AI256))</f>
        <v/>
      </c>
      <c r="X256" s="14" t="str" cm="1">
        <f t="array" ref="X256">IF($F256="","",_xlfn.SWITCH($L256,"Equal allocation",ROUND($M256/12,2),"Weighted Allocation",$M256*_xll.BC.TURNOVER(Connection,$F256,,,X$2,X$3,IF(ApplyDimOnActuals="Yes",_xlfn.HSTACK(DimArray,DimValuesArray),""))*$A256/IF($H256=0,12,$H256),"Manual Allocation",AJ256))</f>
        <v/>
      </c>
      <c r="Y256" s="14" t="str" cm="1">
        <f t="array" ref="Y256">IF($F256="","",_xlfn.SWITCH($L256,"Equal allocation",ROUND($M256/12,2),"Weighted Allocation",$M256*_xll.BC.TURNOVER(Connection,$F256,,,Y$2,Y$3,IF(ApplyDimOnActuals="Yes",_xlfn.HSTACK(DimArray,DimValuesArray),""))*$A256/IF($H256=0,12,$H256),"Manual Allocation",AK256))</f>
        <v/>
      </c>
      <c r="Z256" s="14" t="str" cm="1">
        <f t="array" ref="Z256">IF($F256="","",_xlfn.SWITCH($L256,"Equal allocation",ROUND($M256/12,2),"Weighted Allocation",$M256*_xll.BC.TURNOVER(Connection,$F256,,,Z$2,Z$3,IF(ApplyDimOnActuals="Yes",_xlfn.HSTACK(DimArray,DimValuesArray),""))*$A256/IF($H256=0,12,$H256),"Manual Allocation",AL256))</f>
        <v/>
      </c>
    </row>
    <row r="257" spans="12:26" x14ac:dyDescent="0.45">
      <c r="L257" s="15" t="str">
        <f t="shared" si="14"/>
        <v/>
      </c>
      <c r="M257" s="14" t="str">
        <f t="shared" si="11"/>
        <v/>
      </c>
      <c r="N257" s="14" t="str">
        <f t="shared" si="12"/>
        <v/>
      </c>
      <c r="O257" s="14" t="str" cm="1">
        <f t="array" ref="O257">IF($F257="","",_xlfn.SWITCH($L257,"Equal allocation",ROUND($M257/12,2),"Weighted Allocation",$M257*_xll.BC.TURNOVER(Connection,$F257,,,O$2,O$3,IF(ApplyDimOnActuals="Yes",_xlfn.HSTACK(DimArray,DimValuesArray),""))*$A257/IF($H257=0,12,$H257),"Manual Allocation",AA257))</f>
        <v/>
      </c>
      <c r="P257" s="14" t="str" cm="1">
        <f t="array" ref="P257">IF($F257="","",_xlfn.SWITCH($L257,"Equal allocation",ROUND($M257/12,2),"Weighted Allocation",$M257*_xll.BC.TURNOVER(Connection,$F257,,,P$2,P$3,IF(ApplyDimOnActuals="Yes",_xlfn.HSTACK(DimArray,DimValuesArray),""))*$A257/IF($H257=0,12,$H257),"Manual Allocation",AB257))</f>
        <v/>
      </c>
      <c r="Q257" s="14" t="str" cm="1">
        <f t="array" ref="Q257">IF($F257="","",_xlfn.SWITCH($L257,"Equal allocation",ROUND($M257/12,2),"Weighted Allocation",$M257*_xll.BC.TURNOVER(Connection,$F257,,,Q$2,Q$3,IF(ApplyDimOnActuals="Yes",_xlfn.HSTACK(DimArray,DimValuesArray),""))*$A257/IF($H257=0,12,$H257),"Manual Allocation",AC257))</f>
        <v/>
      </c>
      <c r="R257" s="14" t="str" cm="1">
        <f t="array" ref="R257">IF($F257="","",_xlfn.SWITCH($L257,"Equal allocation",ROUND($M257/12,2),"Weighted Allocation",$M257*_xll.BC.TURNOVER(Connection,$F257,,,R$2,R$3,IF(ApplyDimOnActuals="Yes",_xlfn.HSTACK(DimArray,DimValuesArray),""))*$A257/IF($H257=0,12,$H257),"Manual Allocation",AD257))</f>
        <v/>
      </c>
      <c r="S257" s="14" t="str" cm="1">
        <f t="array" ref="S257">IF($F257="","",_xlfn.SWITCH($L257,"Equal allocation",ROUND($M257/12,2),"Weighted Allocation",$M257*_xll.BC.TURNOVER(Connection,$F257,,,S$2,S$3,IF(ApplyDimOnActuals="Yes",_xlfn.HSTACK(DimArray,DimValuesArray),""))*$A257/IF($H257=0,12,$H257),"Manual Allocation",AE257))</f>
        <v/>
      </c>
      <c r="T257" s="14" t="str" cm="1">
        <f t="array" ref="T257">IF($F257="","",_xlfn.SWITCH($L257,"Equal allocation",ROUND($M257/12,2),"Weighted Allocation",$M257*_xll.BC.TURNOVER(Connection,$F257,,,T$2,T$3,IF(ApplyDimOnActuals="Yes",_xlfn.HSTACK(DimArray,DimValuesArray),""))*$A257/IF($H257=0,12,$H257),"Manual Allocation",AF257))</f>
        <v/>
      </c>
      <c r="U257" s="14" t="str" cm="1">
        <f t="array" ref="U257">IF($F257="","",_xlfn.SWITCH($L257,"Equal allocation",ROUND($M257/12,2),"Weighted Allocation",$M257*_xll.BC.TURNOVER(Connection,$F257,,,U$2,U$3,IF(ApplyDimOnActuals="Yes",_xlfn.HSTACK(DimArray,DimValuesArray),""))*$A257/IF($H257=0,12,$H257),"Manual Allocation",AG257))</f>
        <v/>
      </c>
      <c r="V257" s="14" t="str" cm="1">
        <f t="array" ref="V257">IF($F257="","",_xlfn.SWITCH($L257,"Equal allocation",ROUND($M257/12,2),"Weighted Allocation",$M257*_xll.BC.TURNOVER(Connection,$F257,,,V$2,V$3,IF(ApplyDimOnActuals="Yes",_xlfn.HSTACK(DimArray,DimValuesArray),""))*$A257/IF($H257=0,12,$H257),"Manual Allocation",AH257))</f>
        <v/>
      </c>
      <c r="W257" s="14" t="str" cm="1">
        <f t="array" ref="W257">IF($F257="","",_xlfn.SWITCH($L257,"Equal allocation",ROUND($M257/12,2),"Weighted Allocation",$M257*_xll.BC.TURNOVER(Connection,$F257,,,W$2,W$3,IF(ApplyDimOnActuals="Yes",_xlfn.HSTACK(DimArray,DimValuesArray),""))*$A257/IF($H257=0,12,$H257),"Manual Allocation",AI257))</f>
        <v/>
      </c>
      <c r="X257" s="14" t="str" cm="1">
        <f t="array" ref="X257">IF($F257="","",_xlfn.SWITCH($L257,"Equal allocation",ROUND($M257/12,2),"Weighted Allocation",$M257*_xll.BC.TURNOVER(Connection,$F257,,,X$2,X$3,IF(ApplyDimOnActuals="Yes",_xlfn.HSTACK(DimArray,DimValuesArray),""))*$A257/IF($H257=0,12,$H257),"Manual Allocation",AJ257))</f>
        <v/>
      </c>
      <c r="Y257" s="14" t="str" cm="1">
        <f t="array" ref="Y257">IF($F257="","",_xlfn.SWITCH($L257,"Equal allocation",ROUND($M257/12,2),"Weighted Allocation",$M257*_xll.BC.TURNOVER(Connection,$F257,,,Y$2,Y$3,IF(ApplyDimOnActuals="Yes",_xlfn.HSTACK(DimArray,DimValuesArray),""))*$A257/IF($H257=0,12,$H257),"Manual Allocation",AK257))</f>
        <v/>
      </c>
      <c r="Z257" s="14" t="str" cm="1">
        <f t="array" ref="Z257">IF($F257="","",_xlfn.SWITCH($L257,"Equal allocation",ROUND($M257/12,2),"Weighted Allocation",$M257*_xll.BC.TURNOVER(Connection,$F257,,,Z$2,Z$3,IF(ApplyDimOnActuals="Yes",_xlfn.HSTACK(DimArray,DimValuesArray),""))*$A257/IF($H257=0,12,$H257),"Manual Allocation",AL257))</f>
        <v/>
      </c>
    </row>
    <row r="258" spans="12:26" x14ac:dyDescent="0.45">
      <c r="L258" s="15" t="str">
        <f t="shared" si="14"/>
        <v/>
      </c>
      <c r="M258" s="14" t="str">
        <f t="shared" si="11"/>
        <v/>
      </c>
      <c r="N258" s="14" t="str">
        <f t="shared" si="12"/>
        <v/>
      </c>
      <c r="O258" s="14" t="str" cm="1">
        <f t="array" ref="O258">IF($F258="","",_xlfn.SWITCH($L258,"Equal allocation",ROUND($M258/12,2),"Weighted Allocation",$M258*_xll.BC.TURNOVER(Connection,$F258,,,O$2,O$3,IF(ApplyDimOnActuals="Yes",_xlfn.HSTACK(DimArray,DimValuesArray),""))*$A258/IF($H258=0,12,$H258),"Manual Allocation",AA258))</f>
        <v/>
      </c>
      <c r="P258" s="14" t="str" cm="1">
        <f t="array" ref="P258">IF($F258="","",_xlfn.SWITCH($L258,"Equal allocation",ROUND($M258/12,2),"Weighted Allocation",$M258*_xll.BC.TURNOVER(Connection,$F258,,,P$2,P$3,IF(ApplyDimOnActuals="Yes",_xlfn.HSTACK(DimArray,DimValuesArray),""))*$A258/IF($H258=0,12,$H258),"Manual Allocation",AB258))</f>
        <v/>
      </c>
      <c r="Q258" s="14" t="str" cm="1">
        <f t="array" ref="Q258">IF($F258="","",_xlfn.SWITCH($L258,"Equal allocation",ROUND($M258/12,2),"Weighted Allocation",$M258*_xll.BC.TURNOVER(Connection,$F258,,,Q$2,Q$3,IF(ApplyDimOnActuals="Yes",_xlfn.HSTACK(DimArray,DimValuesArray),""))*$A258/IF($H258=0,12,$H258),"Manual Allocation",AC258))</f>
        <v/>
      </c>
      <c r="R258" s="14" t="str" cm="1">
        <f t="array" ref="R258">IF($F258="","",_xlfn.SWITCH($L258,"Equal allocation",ROUND($M258/12,2),"Weighted Allocation",$M258*_xll.BC.TURNOVER(Connection,$F258,,,R$2,R$3,IF(ApplyDimOnActuals="Yes",_xlfn.HSTACK(DimArray,DimValuesArray),""))*$A258/IF($H258=0,12,$H258),"Manual Allocation",AD258))</f>
        <v/>
      </c>
      <c r="S258" s="14" t="str" cm="1">
        <f t="array" ref="S258">IF($F258="","",_xlfn.SWITCH($L258,"Equal allocation",ROUND($M258/12,2),"Weighted Allocation",$M258*_xll.BC.TURNOVER(Connection,$F258,,,S$2,S$3,IF(ApplyDimOnActuals="Yes",_xlfn.HSTACK(DimArray,DimValuesArray),""))*$A258/IF($H258=0,12,$H258),"Manual Allocation",AE258))</f>
        <v/>
      </c>
      <c r="T258" s="14" t="str" cm="1">
        <f t="array" ref="T258">IF($F258="","",_xlfn.SWITCH($L258,"Equal allocation",ROUND($M258/12,2),"Weighted Allocation",$M258*_xll.BC.TURNOVER(Connection,$F258,,,T$2,T$3,IF(ApplyDimOnActuals="Yes",_xlfn.HSTACK(DimArray,DimValuesArray),""))*$A258/IF($H258=0,12,$H258),"Manual Allocation",AF258))</f>
        <v/>
      </c>
      <c r="U258" s="14" t="str" cm="1">
        <f t="array" ref="U258">IF($F258="","",_xlfn.SWITCH($L258,"Equal allocation",ROUND($M258/12,2),"Weighted Allocation",$M258*_xll.BC.TURNOVER(Connection,$F258,,,U$2,U$3,IF(ApplyDimOnActuals="Yes",_xlfn.HSTACK(DimArray,DimValuesArray),""))*$A258/IF($H258=0,12,$H258),"Manual Allocation",AG258))</f>
        <v/>
      </c>
      <c r="V258" s="14" t="str" cm="1">
        <f t="array" ref="V258">IF($F258="","",_xlfn.SWITCH($L258,"Equal allocation",ROUND($M258/12,2),"Weighted Allocation",$M258*_xll.BC.TURNOVER(Connection,$F258,,,V$2,V$3,IF(ApplyDimOnActuals="Yes",_xlfn.HSTACK(DimArray,DimValuesArray),""))*$A258/IF($H258=0,12,$H258),"Manual Allocation",AH258))</f>
        <v/>
      </c>
      <c r="W258" s="14" t="str" cm="1">
        <f t="array" ref="W258">IF($F258="","",_xlfn.SWITCH($L258,"Equal allocation",ROUND($M258/12,2),"Weighted Allocation",$M258*_xll.BC.TURNOVER(Connection,$F258,,,W$2,W$3,IF(ApplyDimOnActuals="Yes",_xlfn.HSTACK(DimArray,DimValuesArray),""))*$A258/IF($H258=0,12,$H258),"Manual Allocation",AI258))</f>
        <v/>
      </c>
      <c r="X258" s="14" t="str" cm="1">
        <f t="array" ref="X258">IF($F258="","",_xlfn.SWITCH($L258,"Equal allocation",ROUND($M258/12,2),"Weighted Allocation",$M258*_xll.BC.TURNOVER(Connection,$F258,,,X$2,X$3,IF(ApplyDimOnActuals="Yes",_xlfn.HSTACK(DimArray,DimValuesArray),""))*$A258/IF($H258=0,12,$H258),"Manual Allocation",AJ258))</f>
        <v/>
      </c>
      <c r="Y258" s="14" t="str" cm="1">
        <f t="array" ref="Y258">IF($F258="","",_xlfn.SWITCH($L258,"Equal allocation",ROUND($M258/12,2),"Weighted Allocation",$M258*_xll.BC.TURNOVER(Connection,$F258,,,Y$2,Y$3,IF(ApplyDimOnActuals="Yes",_xlfn.HSTACK(DimArray,DimValuesArray),""))*$A258/IF($H258=0,12,$H258),"Manual Allocation",AK258))</f>
        <v/>
      </c>
      <c r="Z258" s="14" t="str" cm="1">
        <f t="array" ref="Z258">IF($F258="","",_xlfn.SWITCH($L258,"Equal allocation",ROUND($M258/12,2),"Weighted Allocation",$M258*_xll.BC.TURNOVER(Connection,$F258,,,Z$2,Z$3,IF(ApplyDimOnActuals="Yes",_xlfn.HSTACK(DimArray,DimValuesArray),""))*$A258/IF($H258=0,12,$H258),"Manual Allocation",AL258))</f>
        <v/>
      </c>
    </row>
    <row r="259" spans="12:26" x14ac:dyDescent="0.45">
      <c r="L259" s="15" t="str">
        <f t="shared" si="14"/>
        <v/>
      </c>
      <c r="M259" s="14" t="str">
        <f t="shared" si="11"/>
        <v/>
      </c>
      <c r="N259" s="14" t="str">
        <f t="shared" si="12"/>
        <v/>
      </c>
      <c r="O259" s="14" t="str" cm="1">
        <f t="array" ref="O259">IF($F259="","",_xlfn.SWITCH($L259,"Equal allocation",ROUND($M259/12,2),"Weighted Allocation",$M259*_xll.BC.TURNOVER(Connection,$F259,,,O$2,O$3,IF(ApplyDimOnActuals="Yes",_xlfn.HSTACK(DimArray,DimValuesArray),""))*$A259/IF($H259=0,12,$H259),"Manual Allocation",AA259))</f>
        <v/>
      </c>
      <c r="P259" s="14" t="str" cm="1">
        <f t="array" ref="P259">IF($F259="","",_xlfn.SWITCH($L259,"Equal allocation",ROUND($M259/12,2),"Weighted Allocation",$M259*_xll.BC.TURNOVER(Connection,$F259,,,P$2,P$3,IF(ApplyDimOnActuals="Yes",_xlfn.HSTACK(DimArray,DimValuesArray),""))*$A259/IF($H259=0,12,$H259),"Manual Allocation",AB259))</f>
        <v/>
      </c>
      <c r="Q259" s="14" t="str" cm="1">
        <f t="array" ref="Q259">IF($F259="","",_xlfn.SWITCH($L259,"Equal allocation",ROUND($M259/12,2),"Weighted Allocation",$M259*_xll.BC.TURNOVER(Connection,$F259,,,Q$2,Q$3,IF(ApplyDimOnActuals="Yes",_xlfn.HSTACK(DimArray,DimValuesArray),""))*$A259/IF($H259=0,12,$H259),"Manual Allocation",AC259))</f>
        <v/>
      </c>
      <c r="R259" s="14" t="str" cm="1">
        <f t="array" ref="R259">IF($F259="","",_xlfn.SWITCH($L259,"Equal allocation",ROUND($M259/12,2),"Weighted Allocation",$M259*_xll.BC.TURNOVER(Connection,$F259,,,R$2,R$3,IF(ApplyDimOnActuals="Yes",_xlfn.HSTACK(DimArray,DimValuesArray),""))*$A259/IF($H259=0,12,$H259),"Manual Allocation",AD259))</f>
        <v/>
      </c>
      <c r="S259" s="14" t="str" cm="1">
        <f t="array" ref="S259">IF($F259="","",_xlfn.SWITCH($L259,"Equal allocation",ROUND($M259/12,2),"Weighted Allocation",$M259*_xll.BC.TURNOVER(Connection,$F259,,,S$2,S$3,IF(ApplyDimOnActuals="Yes",_xlfn.HSTACK(DimArray,DimValuesArray),""))*$A259/IF($H259=0,12,$H259),"Manual Allocation",AE259))</f>
        <v/>
      </c>
      <c r="T259" s="14" t="str" cm="1">
        <f t="array" ref="T259">IF($F259="","",_xlfn.SWITCH($L259,"Equal allocation",ROUND($M259/12,2),"Weighted Allocation",$M259*_xll.BC.TURNOVER(Connection,$F259,,,T$2,T$3,IF(ApplyDimOnActuals="Yes",_xlfn.HSTACK(DimArray,DimValuesArray),""))*$A259/IF($H259=0,12,$H259),"Manual Allocation",AF259))</f>
        <v/>
      </c>
      <c r="U259" s="14" t="str" cm="1">
        <f t="array" ref="U259">IF($F259="","",_xlfn.SWITCH($L259,"Equal allocation",ROUND($M259/12,2),"Weighted Allocation",$M259*_xll.BC.TURNOVER(Connection,$F259,,,U$2,U$3,IF(ApplyDimOnActuals="Yes",_xlfn.HSTACK(DimArray,DimValuesArray),""))*$A259/IF($H259=0,12,$H259),"Manual Allocation",AG259))</f>
        <v/>
      </c>
      <c r="V259" s="14" t="str" cm="1">
        <f t="array" ref="V259">IF($F259="","",_xlfn.SWITCH($L259,"Equal allocation",ROUND($M259/12,2),"Weighted Allocation",$M259*_xll.BC.TURNOVER(Connection,$F259,,,V$2,V$3,IF(ApplyDimOnActuals="Yes",_xlfn.HSTACK(DimArray,DimValuesArray),""))*$A259/IF($H259=0,12,$H259),"Manual Allocation",AH259))</f>
        <v/>
      </c>
      <c r="W259" s="14" t="str" cm="1">
        <f t="array" ref="W259">IF($F259="","",_xlfn.SWITCH($L259,"Equal allocation",ROUND($M259/12,2),"Weighted Allocation",$M259*_xll.BC.TURNOVER(Connection,$F259,,,W$2,W$3,IF(ApplyDimOnActuals="Yes",_xlfn.HSTACK(DimArray,DimValuesArray),""))*$A259/IF($H259=0,12,$H259),"Manual Allocation",AI259))</f>
        <v/>
      </c>
      <c r="X259" s="14" t="str" cm="1">
        <f t="array" ref="X259">IF($F259="","",_xlfn.SWITCH($L259,"Equal allocation",ROUND($M259/12,2),"Weighted Allocation",$M259*_xll.BC.TURNOVER(Connection,$F259,,,X$2,X$3,IF(ApplyDimOnActuals="Yes",_xlfn.HSTACK(DimArray,DimValuesArray),""))*$A259/IF($H259=0,12,$H259),"Manual Allocation",AJ259))</f>
        <v/>
      </c>
      <c r="Y259" s="14" t="str" cm="1">
        <f t="array" ref="Y259">IF($F259="","",_xlfn.SWITCH($L259,"Equal allocation",ROUND($M259/12,2),"Weighted Allocation",$M259*_xll.BC.TURNOVER(Connection,$F259,,,Y$2,Y$3,IF(ApplyDimOnActuals="Yes",_xlfn.HSTACK(DimArray,DimValuesArray),""))*$A259/IF($H259=0,12,$H259),"Manual Allocation",AK259))</f>
        <v/>
      </c>
      <c r="Z259" s="14" t="str" cm="1">
        <f t="array" ref="Z259">IF($F259="","",_xlfn.SWITCH($L259,"Equal allocation",ROUND($M259/12,2),"Weighted Allocation",$M259*_xll.BC.TURNOVER(Connection,$F259,,,Z$2,Z$3,IF(ApplyDimOnActuals="Yes",_xlfn.HSTACK(DimArray,DimValuesArray),""))*$A259/IF($H259=0,12,$H259),"Manual Allocation",AL259))</f>
        <v/>
      </c>
    </row>
    <row r="260" spans="12:26" x14ac:dyDescent="0.45">
      <c r="L260" s="15" t="str">
        <f t="shared" si="14"/>
        <v/>
      </c>
      <c r="M260" s="14" t="str">
        <f t="shared" si="11"/>
        <v/>
      </c>
      <c r="N260" s="14" t="str">
        <f t="shared" si="12"/>
        <v/>
      </c>
      <c r="O260" s="14" t="str" cm="1">
        <f t="array" ref="O260">IF($F260="","",_xlfn.SWITCH($L260,"Equal allocation",ROUND($M260/12,2),"Weighted Allocation",$M260*_xll.BC.TURNOVER(Connection,$F260,,,O$2,O$3,IF(ApplyDimOnActuals="Yes",_xlfn.HSTACK(DimArray,DimValuesArray),""))*$A260/IF($H260=0,12,$H260),"Manual Allocation",AA260))</f>
        <v/>
      </c>
      <c r="P260" s="14" t="str" cm="1">
        <f t="array" ref="P260">IF($F260="","",_xlfn.SWITCH($L260,"Equal allocation",ROUND($M260/12,2),"Weighted Allocation",$M260*_xll.BC.TURNOVER(Connection,$F260,,,P$2,P$3,IF(ApplyDimOnActuals="Yes",_xlfn.HSTACK(DimArray,DimValuesArray),""))*$A260/IF($H260=0,12,$H260),"Manual Allocation",AB260))</f>
        <v/>
      </c>
      <c r="Q260" s="14" t="str" cm="1">
        <f t="array" ref="Q260">IF($F260="","",_xlfn.SWITCH($L260,"Equal allocation",ROUND($M260/12,2),"Weighted Allocation",$M260*_xll.BC.TURNOVER(Connection,$F260,,,Q$2,Q$3,IF(ApplyDimOnActuals="Yes",_xlfn.HSTACK(DimArray,DimValuesArray),""))*$A260/IF($H260=0,12,$H260),"Manual Allocation",AC260))</f>
        <v/>
      </c>
      <c r="R260" s="14" t="str" cm="1">
        <f t="array" ref="R260">IF($F260="","",_xlfn.SWITCH($L260,"Equal allocation",ROUND($M260/12,2),"Weighted Allocation",$M260*_xll.BC.TURNOVER(Connection,$F260,,,R$2,R$3,IF(ApplyDimOnActuals="Yes",_xlfn.HSTACK(DimArray,DimValuesArray),""))*$A260/IF($H260=0,12,$H260),"Manual Allocation",AD260))</f>
        <v/>
      </c>
      <c r="S260" s="14" t="str" cm="1">
        <f t="array" ref="S260">IF($F260="","",_xlfn.SWITCH($L260,"Equal allocation",ROUND($M260/12,2),"Weighted Allocation",$M260*_xll.BC.TURNOVER(Connection,$F260,,,S$2,S$3,IF(ApplyDimOnActuals="Yes",_xlfn.HSTACK(DimArray,DimValuesArray),""))*$A260/IF($H260=0,12,$H260),"Manual Allocation",AE260))</f>
        <v/>
      </c>
      <c r="T260" s="14" t="str" cm="1">
        <f t="array" ref="T260">IF($F260="","",_xlfn.SWITCH($L260,"Equal allocation",ROUND($M260/12,2),"Weighted Allocation",$M260*_xll.BC.TURNOVER(Connection,$F260,,,T$2,T$3,IF(ApplyDimOnActuals="Yes",_xlfn.HSTACK(DimArray,DimValuesArray),""))*$A260/IF($H260=0,12,$H260),"Manual Allocation",AF260))</f>
        <v/>
      </c>
      <c r="U260" s="14" t="str" cm="1">
        <f t="array" ref="U260">IF($F260="","",_xlfn.SWITCH($L260,"Equal allocation",ROUND($M260/12,2),"Weighted Allocation",$M260*_xll.BC.TURNOVER(Connection,$F260,,,U$2,U$3,IF(ApplyDimOnActuals="Yes",_xlfn.HSTACK(DimArray,DimValuesArray),""))*$A260/IF($H260=0,12,$H260),"Manual Allocation",AG260))</f>
        <v/>
      </c>
      <c r="V260" s="14" t="str" cm="1">
        <f t="array" ref="V260">IF($F260="","",_xlfn.SWITCH($L260,"Equal allocation",ROUND($M260/12,2),"Weighted Allocation",$M260*_xll.BC.TURNOVER(Connection,$F260,,,V$2,V$3,IF(ApplyDimOnActuals="Yes",_xlfn.HSTACK(DimArray,DimValuesArray),""))*$A260/IF($H260=0,12,$H260),"Manual Allocation",AH260))</f>
        <v/>
      </c>
      <c r="W260" s="14" t="str" cm="1">
        <f t="array" ref="W260">IF($F260="","",_xlfn.SWITCH($L260,"Equal allocation",ROUND($M260/12,2),"Weighted Allocation",$M260*_xll.BC.TURNOVER(Connection,$F260,,,W$2,W$3,IF(ApplyDimOnActuals="Yes",_xlfn.HSTACK(DimArray,DimValuesArray),""))*$A260/IF($H260=0,12,$H260),"Manual Allocation",AI260))</f>
        <v/>
      </c>
      <c r="X260" s="14" t="str" cm="1">
        <f t="array" ref="X260">IF($F260="","",_xlfn.SWITCH($L260,"Equal allocation",ROUND($M260/12,2),"Weighted Allocation",$M260*_xll.BC.TURNOVER(Connection,$F260,,,X$2,X$3,IF(ApplyDimOnActuals="Yes",_xlfn.HSTACK(DimArray,DimValuesArray),""))*$A260/IF($H260=0,12,$H260),"Manual Allocation",AJ260))</f>
        <v/>
      </c>
      <c r="Y260" s="14" t="str" cm="1">
        <f t="array" ref="Y260">IF($F260="","",_xlfn.SWITCH($L260,"Equal allocation",ROUND($M260/12,2),"Weighted Allocation",$M260*_xll.BC.TURNOVER(Connection,$F260,,,Y$2,Y$3,IF(ApplyDimOnActuals="Yes",_xlfn.HSTACK(DimArray,DimValuesArray),""))*$A260/IF($H260=0,12,$H260),"Manual Allocation",AK260))</f>
        <v/>
      </c>
      <c r="Z260" s="14" t="str" cm="1">
        <f t="array" ref="Z260">IF($F260="","",_xlfn.SWITCH($L260,"Equal allocation",ROUND($M260/12,2),"Weighted Allocation",$M260*_xll.BC.TURNOVER(Connection,$F260,,,Z$2,Z$3,IF(ApplyDimOnActuals="Yes",_xlfn.HSTACK(DimArray,DimValuesArray),""))*$A260/IF($H260=0,12,$H260),"Manual Allocation",AL260))</f>
        <v/>
      </c>
    </row>
    <row r="261" spans="12:26" x14ac:dyDescent="0.45">
      <c r="L261" s="15" t="str">
        <f t="shared" si="14"/>
        <v/>
      </c>
      <c r="M261" s="14" t="str">
        <f t="shared" si="11"/>
        <v/>
      </c>
      <c r="N261" s="14" t="str">
        <f t="shared" si="12"/>
        <v/>
      </c>
      <c r="O261" s="14" t="str" cm="1">
        <f t="array" ref="O261">IF($F261="","",_xlfn.SWITCH($L261,"Equal allocation",ROUND($M261/12,2),"Weighted Allocation",$M261*_xll.BC.TURNOVER(Connection,$F261,,,O$2,O$3,IF(ApplyDimOnActuals="Yes",_xlfn.HSTACK(DimArray,DimValuesArray),""))*$A261/IF($H261=0,12,$H261),"Manual Allocation",AA261))</f>
        <v/>
      </c>
      <c r="P261" s="14" t="str" cm="1">
        <f t="array" ref="P261">IF($F261="","",_xlfn.SWITCH($L261,"Equal allocation",ROUND($M261/12,2),"Weighted Allocation",$M261*_xll.BC.TURNOVER(Connection,$F261,,,P$2,P$3,IF(ApplyDimOnActuals="Yes",_xlfn.HSTACK(DimArray,DimValuesArray),""))*$A261/IF($H261=0,12,$H261),"Manual Allocation",AB261))</f>
        <v/>
      </c>
      <c r="Q261" s="14" t="str" cm="1">
        <f t="array" ref="Q261">IF($F261="","",_xlfn.SWITCH($L261,"Equal allocation",ROUND($M261/12,2),"Weighted Allocation",$M261*_xll.BC.TURNOVER(Connection,$F261,,,Q$2,Q$3,IF(ApplyDimOnActuals="Yes",_xlfn.HSTACK(DimArray,DimValuesArray),""))*$A261/IF($H261=0,12,$H261),"Manual Allocation",AC261))</f>
        <v/>
      </c>
      <c r="R261" s="14" t="str" cm="1">
        <f t="array" ref="R261">IF($F261="","",_xlfn.SWITCH($L261,"Equal allocation",ROUND($M261/12,2),"Weighted Allocation",$M261*_xll.BC.TURNOVER(Connection,$F261,,,R$2,R$3,IF(ApplyDimOnActuals="Yes",_xlfn.HSTACK(DimArray,DimValuesArray),""))*$A261/IF($H261=0,12,$H261),"Manual Allocation",AD261))</f>
        <v/>
      </c>
      <c r="S261" s="14" t="str" cm="1">
        <f t="array" ref="S261">IF($F261="","",_xlfn.SWITCH($L261,"Equal allocation",ROUND($M261/12,2),"Weighted Allocation",$M261*_xll.BC.TURNOVER(Connection,$F261,,,S$2,S$3,IF(ApplyDimOnActuals="Yes",_xlfn.HSTACK(DimArray,DimValuesArray),""))*$A261/IF($H261=0,12,$H261),"Manual Allocation",AE261))</f>
        <v/>
      </c>
      <c r="T261" s="14" t="str" cm="1">
        <f t="array" ref="T261">IF($F261="","",_xlfn.SWITCH($L261,"Equal allocation",ROUND($M261/12,2),"Weighted Allocation",$M261*_xll.BC.TURNOVER(Connection,$F261,,,T$2,T$3,IF(ApplyDimOnActuals="Yes",_xlfn.HSTACK(DimArray,DimValuesArray),""))*$A261/IF($H261=0,12,$H261),"Manual Allocation",AF261))</f>
        <v/>
      </c>
      <c r="U261" s="14" t="str" cm="1">
        <f t="array" ref="U261">IF($F261="","",_xlfn.SWITCH($L261,"Equal allocation",ROUND($M261/12,2),"Weighted Allocation",$M261*_xll.BC.TURNOVER(Connection,$F261,,,U$2,U$3,IF(ApplyDimOnActuals="Yes",_xlfn.HSTACK(DimArray,DimValuesArray),""))*$A261/IF($H261=0,12,$H261),"Manual Allocation",AG261))</f>
        <v/>
      </c>
      <c r="V261" s="14" t="str" cm="1">
        <f t="array" ref="V261">IF($F261="","",_xlfn.SWITCH($L261,"Equal allocation",ROUND($M261/12,2),"Weighted Allocation",$M261*_xll.BC.TURNOVER(Connection,$F261,,,V$2,V$3,IF(ApplyDimOnActuals="Yes",_xlfn.HSTACK(DimArray,DimValuesArray),""))*$A261/IF($H261=0,12,$H261),"Manual Allocation",AH261))</f>
        <v/>
      </c>
      <c r="W261" s="14" t="str" cm="1">
        <f t="array" ref="W261">IF($F261="","",_xlfn.SWITCH($L261,"Equal allocation",ROUND($M261/12,2),"Weighted Allocation",$M261*_xll.BC.TURNOVER(Connection,$F261,,,W$2,W$3,IF(ApplyDimOnActuals="Yes",_xlfn.HSTACK(DimArray,DimValuesArray),""))*$A261/IF($H261=0,12,$H261),"Manual Allocation",AI261))</f>
        <v/>
      </c>
      <c r="X261" s="14" t="str" cm="1">
        <f t="array" ref="X261">IF($F261="","",_xlfn.SWITCH($L261,"Equal allocation",ROUND($M261/12,2),"Weighted Allocation",$M261*_xll.BC.TURNOVER(Connection,$F261,,,X$2,X$3,IF(ApplyDimOnActuals="Yes",_xlfn.HSTACK(DimArray,DimValuesArray),""))*$A261/IF($H261=0,12,$H261),"Manual Allocation",AJ261))</f>
        <v/>
      </c>
      <c r="Y261" s="14" t="str" cm="1">
        <f t="array" ref="Y261">IF($F261="","",_xlfn.SWITCH($L261,"Equal allocation",ROUND($M261/12,2),"Weighted Allocation",$M261*_xll.BC.TURNOVER(Connection,$F261,,,Y$2,Y$3,IF(ApplyDimOnActuals="Yes",_xlfn.HSTACK(DimArray,DimValuesArray),""))*$A261/IF($H261=0,12,$H261),"Manual Allocation",AK261))</f>
        <v/>
      </c>
      <c r="Z261" s="14" t="str" cm="1">
        <f t="array" ref="Z261">IF($F261="","",_xlfn.SWITCH($L261,"Equal allocation",ROUND($M261/12,2),"Weighted Allocation",$M261*_xll.BC.TURNOVER(Connection,$F261,,,Z$2,Z$3,IF(ApplyDimOnActuals="Yes",_xlfn.HSTACK(DimArray,DimValuesArray),""))*$A261/IF($H261=0,12,$H261),"Manual Allocation",AL261))</f>
        <v/>
      </c>
    </row>
    <row r="262" spans="12:26" x14ac:dyDescent="0.45">
      <c r="L262" s="15" t="str">
        <f t="shared" si="14"/>
        <v/>
      </c>
      <c r="M262" s="14" t="str">
        <f t="shared" si="11"/>
        <v/>
      </c>
      <c r="N262" s="14" t="str">
        <f t="shared" si="12"/>
        <v/>
      </c>
      <c r="O262" s="14" t="str" cm="1">
        <f t="array" ref="O262">IF($F262="","",_xlfn.SWITCH($L262,"Equal allocation",ROUND($M262/12,2),"Weighted Allocation",$M262*_xll.BC.TURNOVER(Connection,$F262,,,O$2,O$3,IF(ApplyDimOnActuals="Yes",_xlfn.HSTACK(DimArray,DimValuesArray),""))*$A262/IF($H262=0,12,$H262),"Manual Allocation",AA262))</f>
        <v/>
      </c>
      <c r="P262" s="14" t="str" cm="1">
        <f t="array" ref="P262">IF($F262="","",_xlfn.SWITCH($L262,"Equal allocation",ROUND($M262/12,2),"Weighted Allocation",$M262*_xll.BC.TURNOVER(Connection,$F262,,,P$2,P$3,IF(ApplyDimOnActuals="Yes",_xlfn.HSTACK(DimArray,DimValuesArray),""))*$A262/IF($H262=0,12,$H262),"Manual Allocation",AB262))</f>
        <v/>
      </c>
      <c r="Q262" s="14" t="str" cm="1">
        <f t="array" ref="Q262">IF($F262="","",_xlfn.SWITCH($L262,"Equal allocation",ROUND($M262/12,2),"Weighted Allocation",$M262*_xll.BC.TURNOVER(Connection,$F262,,,Q$2,Q$3,IF(ApplyDimOnActuals="Yes",_xlfn.HSTACK(DimArray,DimValuesArray),""))*$A262/IF($H262=0,12,$H262),"Manual Allocation",AC262))</f>
        <v/>
      </c>
      <c r="R262" s="14" t="str" cm="1">
        <f t="array" ref="R262">IF($F262="","",_xlfn.SWITCH($L262,"Equal allocation",ROUND($M262/12,2),"Weighted Allocation",$M262*_xll.BC.TURNOVER(Connection,$F262,,,R$2,R$3,IF(ApplyDimOnActuals="Yes",_xlfn.HSTACK(DimArray,DimValuesArray),""))*$A262/IF($H262=0,12,$H262),"Manual Allocation",AD262))</f>
        <v/>
      </c>
      <c r="S262" s="14" t="str" cm="1">
        <f t="array" ref="S262">IF($F262="","",_xlfn.SWITCH($L262,"Equal allocation",ROUND($M262/12,2),"Weighted Allocation",$M262*_xll.BC.TURNOVER(Connection,$F262,,,S$2,S$3,IF(ApplyDimOnActuals="Yes",_xlfn.HSTACK(DimArray,DimValuesArray),""))*$A262/IF($H262=0,12,$H262),"Manual Allocation",AE262))</f>
        <v/>
      </c>
      <c r="T262" s="14" t="str" cm="1">
        <f t="array" ref="T262">IF($F262="","",_xlfn.SWITCH($L262,"Equal allocation",ROUND($M262/12,2),"Weighted Allocation",$M262*_xll.BC.TURNOVER(Connection,$F262,,,T$2,T$3,IF(ApplyDimOnActuals="Yes",_xlfn.HSTACK(DimArray,DimValuesArray),""))*$A262/IF($H262=0,12,$H262),"Manual Allocation",AF262))</f>
        <v/>
      </c>
      <c r="U262" s="14" t="str" cm="1">
        <f t="array" ref="U262">IF($F262="","",_xlfn.SWITCH($L262,"Equal allocation",ROUND($M262/12,2),"Weighted Allocation",$M262*_xll.BC.TURNOVER(Connection,$F262,,,U$2,U$3,IF(ApplyDimOnActuals="Yes",_xlfn.HSTACK(DimArray,DimValuesArray),""))*$A262/IF($H262=0,12,$H262),"Manual Allocation",AG262))</f>
        <v/>
      </c>
      <c r="V262" s="14" t="str" cm="1">
        <f t="array" ref="V262">IF($F262="","",_xlfn.SWITCH($L262,"Equal allocation",ROUND($M262/12,2),"Weighted Allocation",$M262*_xll.BC.TURNOVER(Connection,$F262,,,V$2,V$3,IF(ApplyDimOnActuals="Yes",_xlfn.HSTACK(DimArray,DimValuesArray),""))*$A262/IF($H262=0,12,$H262),"Manual Allocation",AH262))</f>
        <v/>
      </c>
      <c r="W262" s="14" t="str" cm="1">
        <f t="array" ref="W262">IF($F262="","",_xlfn.SWITCH($L262,"Equal allocation",ROUND($M262/12,2),"Weighted Allocation",$M262*_xll.BC.TURNOVER(Connection,$F262,,,W$2,W$3,IF(ApplyDimOnActuals="Yes",_xlfn.HSTACK(DimArray,DimValuesArray),""))*$A262/IF($H262=0,12,$H262),"Manual Allocation",AI262))</f>
        <v/>
      </c>
      <c r="X262" s="14" t="str" cm="1">
        <f t="array" ref="X262">IF($F262="","",_xlfn.SWITCH($L262,"Equal allocation",ROUND($M262/12,2),"Weighted Allocation",$M262*_xll.BC.TURNOVER(Connection,$F262,,,X$2,X$3,IF(ApplyDimOnActuals="Yes",_xlfn.HSTACK(DimArray,DimValuesArray),""))*$A262/IF($H262=0,12,$H262),"Manual Allocation",AJ262))</f>
        <v/>
      </c>
      <c r="Y262" s="14" t="str" cm="1">
        <f t="array" ref="Y262">IF($F262="","",_xlfn.SWITCH($L262,"Equal allocation",ROUND($M262/12,2),"Weighted Allocation",$M262*_xll.BC.TURNOVER(Connection,$F262,,,Y$2,Y$3,IF(ApplyDimOnActuals="Yes",_xlfn.HSTACK(DimArray,DimValuesArray),""))*$A262/IF($H262=0,12,$H262),"Manual Allocation",AK262))</f>
        <v/>
      </c>
      <c r="Z262" s="14" t="str" cm="1">
        <f t="array" ref="Z262">IF($F262="","",_xlfn.SWITCH($L262,"Equal allocation",ROUND($M262/12,2),"Weighted Allocation",$M262*_xll.BC.TURNOVER(Connection,$F262,,,Z$2,Z$3,IF(ApplyDimOnActuals="Yes",_xlfn.HSTACK(DimArray,DimValuesArray),""))*$A262/IF($H262=0,12,$H262),"Manual Allocation",AL262))</f>
        <v/>
      </c>
    </row>
    <row r="263" spans="12:26" x14ac:dyDescent="0.45">
      <c r="L263" s="15" t="str">
        <f t="shared" si="14"/>
        <v/>
      </c>
      <c r="M263" s="14" t="str">
        <f t="shared" si="11"/>
        <v/>
      </c>
      <c r="N263" s="14" t="str">
        <f t="shared" si="12"/>
        <v/>
      </c>
      <c r="O263" s="14" t="str" cm="1">
        <f t="array" ref="O263">IF($F263="","",_xlfn.SWITCH($L263,"Equal allocation",ROUND($M263/12,2),"Weighted Allocation",$M263*_xll.BC.TURNOVER(Connection,$F263,,,O$2,O$3,IF(ApplyDimOnActuals="Yes",_xlfn.HSTACK(DimArray,DimValuesArray),""))*$A263/IF($H263=0,12,$H263),"Manual Allocation",AA263))</f>
        <v/>
      </c>
      <c r="P263" s="14" t="str" cm="1">
        <f t="array" ref="P263">IF($F263="","",_xlfn.SWITCH($L263,"Equal allocation",ROUND($M263/12,2),"Weighted Allocation",$M263*_xll.BC.TURNOVER(Connection,$F263,,,P$2,P$3,IF(ApplyDimOnActuals="Yes",_xlfn.HSTACK(DimArray,DimValuesArray),""))*$A263/IF($H263=0,12,$H263),"Manual Allocation",AB263))</f>
        <v/>
      </c>
      <c r="Q263" s="14" t="str" cm="1">
        <f t="array" ref="Q263">IF($F263="","",_xlfn.SWITCH($L263,"Equal allocation",ROUND($M263/12,2),"Weighted Allocation",$M263*_xll.BC.TURNOVER(Connection,$F263,,,Q$2,Q$3,IF(ApplyDimOnActuals="Yes",_xlfn.HSTACK(DimArray,DimValuesArray),""))*$A263/IF($H263=0,12,$H263),"Manual Allocation",AC263))</f>
        <v/>
      </c>
      <c r="R263" s="14" t="str" cm="1">
        <f t="array" ref="R263">IF($F263="","",_xlfn.SWITCH($L263,"Equal allocation",ROUND($M263/12,2),"Weighted Allocation",$M263*_xll.BC.TURNOVER(Connection,$F263,,,R$2,R$3,IF(ApplyDimOnActuals="Yes",_xlfn.HSTACK(DimArray,DimValuesArray),""))*$A263/IF($H263=0,12,$H263),"Manual Allocation",AD263))</f>
        <v/>
      </c>
      <c r="S263" s="14" t="str" cm="1">
        <f t="array" ref="S263">IF($F263="","",_xlfn.SWITCH($L263,"Equal allocation",ROUND($M263/12,2),"Weighted Allocation",$M263*_xll.BC.TURNOVER(Connection,$F263,,,S$2,S$3,IF(ApplyDimOnActuals="Yes",_xlfn.HSTACK(DimArray,DimValuesArray),""))*$A263/IF($H263=0,12,$H263),"Manual Allocation",AE263))</f>
        <v/>
      </c>
      <c r="T263" s="14" t="str" cm="1">
        <f t="array" ref="T263">IF($F263="","",_xlfn.SWITCH($L263,"Equal allocation",ROUND($M263/12,2),"Weighted Allocation",$M263*_xll.BC.TURNOVER(Connection,$F263,,,T$2,T$3,IF(ApplyDimOnActuals="Yes",_xlfn.HSTACK(DimArray,DimValuesArray),""))*$A263/IF($H263=0,12,$H263),"Manual Allocation",AF263))</f>
        <v/>
      </c>
      <c r="U263" s="14" t="str" cm="1">
        <f t="array" ref="U263">IF($F263="","",_xlfn.SWITCH($L263,"Equal allocation",ROUND($M263/12,2),"Weighted Allocation",$M263*_xll.BC.TURNOVER(Connection,$F263,,,U$2,U$3,IF(ApplyDimOnActuals="Yes",_xlfn.HSTACK(DimArray,DimValuesArray),""))*$A263/IF($H263=0,12,$H263),"Manual Allocation",AG263))</f>
        <v/>
      </c>
      <c r="V263" s="14" t="str" cm="1">
        <f t="array" ref="V263">IF($F263="","",_xlfn.SWITCH($L263,"Equal allocation",ROUND($M263/12,2),"Weighted Allocation",$M263*_xll.BC.TURNOVER(Connection,$F263,,,V$2,V$3,IF(ApplyDimOnActuals="Yes",_xlfn.HSTACK(DimArray,DimValuesArray),""))*$A263/IF($H263=0,12,$H263),"Manual Allocation",AH263))</f>
        <v/>
      </c>
      <c r="W263" s="14" t="str" cm="1">
        <f t="array" ref="W263">IF($F263="","",_xlfn.SWITCH($L263,"Equal allocation",ROUND($M263/12,2),"Weighted Allocation",$M263*_xll.BC.TURNOVER(Connection,$F263,,,W$2,W$3,IF(ApplyDimOnActuals="Yes",_xlfn.HSTACK(DimArray,DimValuesArray),""))*$A263/IF($H263=0,12,$H263),"Manual Allocation",AI263))</f>
        <v/>
      </c>
      <c r="X263" s="14" t="str" cm="1">
        <f t="array" ref="X263">IF($F263="","",_xlfn.SWITCH($L263,"Equal allocation",ROUND($M263/12,2),"Weighted Allocation",$M263*_xll.BC.TURNOVER(Connection,$F263,,,X$2,X$3,IF(ApplyDimOnActuals="Yes",_xlfn.HSTACK(DimArray,DimValuesArray),""))*$A263/IF($H263=0,12,$H263),"Manual Allocation",AJ263))</f>
        <v/>
      </c>
      <c r="Y263" s="14" t="str" cm="1">
        <f t="array" ref="Y263">IF($F263="","",_xlfn.SWITCH($L263,"Equal allocation",ROUND($M263/12,2),"Weighted Allocation",$M263*_xll.BC.TURNOVER(Connection,$F263,,,Y$2,Y$3,IF(ApplyDimOnActuals="Yes",_xlfn.HSTACK(DimArray,DimValuesArray),""))*$A263/IF($H263=0,12,$H263),"Manual Allocation",AK263))</f>
        <v/>
      </c>
      <c r="Z263" s="14" t="str" cm="1">
        <f t="array" ref="Z263">IF($F263="","",_xlfn.SWITCH($L263,"Equal allocation",ROUND($M263/12,2),"Weighted Allocation",$M263*_xll.BC.TURNOVER(Connection,$F263,,,Z$2,Z$3,IF(ApplyDimOnActuals="Yes",_xlfn.HSTACK(DimArray,DimValuesArray),""))*$A263/IF($H263=0,12,$H263),"Manual Allocation",AL263))</f>
        <v/>
      </c>
    </row>
    <row r="264" spans="12:26" x14ac:dyDescent="0.45">
      <c r="L264" s="15" t="str">
        <f t="shared" si="14"/>
        <v/>
      </c>
      <c r="M264" s="14" t="str">
        <f t="shared" si="11"/>
        <v/>
      </c>
      <c r="N264" s="14" t="str">
        <f t="shared" si="12"/>
        <v/>
      </c>
      <c r="O264" s="14" t="str" cm="1">
        <f t="array" ref="O264">IF($F264="","",_xlfn.SWITCH($L264,"Equal allocation",ROUND($M264/12,2),"Weighted Allocation",$M264*_xll.BC.TURNOVER(Connection,$F264,,,O$2,O$3,IF(ApplyDimOnActuals="Yes",_xlfn.HSTACK(DimArray,DimValuesArray),""))*$A264/IF($H264=0,12,$H264),"Manual Allocation",AA264))</f>
        <v/>
      </c>
      <c r="P264" s="14" t="str" cm="1">
        <f t="array" ref="P264">IF($F264="","",_xlfn.SWITCH($L264,"Equal allocation",ROUND($M264/12,2),"Weighted Allocation",$M264*_xll.BC.TURNOVER(Connection,$F264,,,P$2,P$3,IF(ApplyDimOnActuals="Yes",_xlfn.HSTACK(DimArray,DimValuesArray),""))*$A264/IF($H264=0,12,$H264),"Manual Allocation",AB264))</f>
        <v/>
      </c>
      <c r="Q264" s="14" t="str" cm="1">
        <f t="array" ref="Q264">IF($F264="","",_xlfn.SWITCH($L264,"Equal allocation",ROUND($M264/12,2),"Weighted Allocation",$M264*_xll.BC.TURNOVER(Connection,$F264,,,Q$2,Q$3,IF(ApplyDimOnActuals="Yes",_xlfn.HSTACK(DimArray,DimValuesArray),""))*$A264/IF($H264=0,12,$H264),"Manual Allocation",AC264))</f>
        <v/>
      </c>
      <c r="R264" s="14" t="str" cm="1">
        <f t="array" ref="R264">IF($F264="","",_xlfn.SWITCH($L264,"Equal allocation",ROUND($M264/12,2),"Weighted Allocation",$M264*_xll.BC.TURNOVER(Connection,$F264,,,R$2,R$3,IF(ApplyDimOnActuals="Yes",_xlfn.HSTACK(DimArray,DimValuesArray),""))*$A264/IF($H264=0,12,$H264),"Manual Allocation",AD264))</f>
        <v/>
      </c>
      <c r="S264" s="14" t="str" cm="1">
        <f t="array" ref="S264">IF($F264="","",_xlfn.SWITCH($L264,"Equal allocation",ROUND($M264/12,2),"Weighted Allocation",$M264*_xll.BC.TURNOVER(Connection,$F264,,,S$2,S$3,IF(ApplyDimOnActuals="Yes",_xlfn.HSTACK(DimArray,DimValuesArray),""))*$A264/IF($H264=0,12,$H264),"Manual Allocation",AE264))</f>
        <v/>
      </c>
      <c r="T264" s="14" t="str" cm="1">
        <f t="array" ref="T264">IF($F264="","",_xlfn.SWITCH($L264,"Equal allocation",ROUND($M264/12,2),"Weighted Allocation",$M264*_xll.BC.TURNOVER(Connection,$F264,,,T$2,T$3,IF(ApplyDimOnActuals="Yes",_xlfn.HSTACK(DimArray,DimValuesArray),""))*$A264/IF($H264=0,12,$H264),"Manual Allocation",AF264))</f>
        <v/>
      </c>
      <c r="U264" s="14" t="str" cm="1">
        <f t="array" ref="U264">IF($F264="","",_xlfn.SWITCH($L264,"Equal allocation",ROUND($M264/12,2),"Weighted Allocation",$M264*_xll.BC.TURNOVER(Connection,$F264,,,U$2,U$3,IF(ApplyDimOnActuals="Yes",_xlfn.HSTACK(DimArray,DimValuesArray),""))*$A264/IF($H264=0,12,$H264),"Manual Allocation",AG264))</f>
        <v/>
      </c>
      <c r="V264" s="14" t="str" cm="1">
        <f t="array" ref="V264">IF($F264="","",_xlfn.SWITCH($L264,"Equal allocation",ROUND($M264/12,2),"Weighted Allocation",$M264*_xll.BC.TURNOVER(Connection,$F264,,,V$2,V$3,IF(ApplyDimOnActuals="Yes",_xlfn.HSTACK(DimArray,DimValuesArray),""))*$A264/IF($H264=0,12,$H264),"Manual Allocation",AH264))</f>
        <v/>
      </c>
      <c r="W264" s="14" t="str" cm="1">
        <f t="array" ref="W264">IF($F264="","",_xlfn.SWITCH($L264,"Equal allocation",ROUND($M264/12,2),"Weighted Allocation",$M264*_xll.BC.TURNOVER(Connection,$F264,,,W$2,W$3,IF(ApplyDimOnActuals="Yes",_xlfn.HSTACK(DimArray,DimValuesArray),""))*$A264/IF($H264=0,12,$H264),"Manual Allocation",AI264))</f>
        <v/>
      </c>
      <c r="X264" s="14" t="str" cm="1">
        <f t="array" ref="X264">IF($F264="","",_xlfn.SWITCH($L264,"Equal allocation",ROUND($M264/12,2),"Weighted Allocation",$M264*_xll.BC.TURNOVER(Connection,$F264,,,X$2,X$3,IF(ApplyDimOnActuals="Yes",_xlfn.HSTACK(DimArray,DimValuesArray),""))*$A264/IF($H264=0,12,$H264),"Manual Allocation",AJ264))</f>
        <v/>
      </c>
      <c r="Y264" s="14" t="str" cm="1">
        <f t="array" ref="Y264">IF($F264="","",_xlfn.SWITCH($L264,"Equal allocation",ROUND($M264/12,2),"Weighted Allocation",$M264*_xll.BC.TURNOVER(Connection,$F264,,,Y$2,Y$3,IF(ApplyDimOnActuals="Yes",_xlfn.HSTACK(DimArray,DimValuesArray),""))*$A264/IF($H264=0,12,$H264),"Manual Allocation",AK264))</f>
        <v/>
      </c>
      <c r="Z264" s="14" t="str" cm="1">
        <f t="array" ref="Z264">IF($F264="","",_xlfn.SWITCH($L264,"Equal allocation",ROUND($M264/12,2),"Weighted Allocation",$M264*_xll.BC.TURNOVER(Connection,$F264,,,Z$2,Z$3,IF(ApplyDimOnActuals="Yes",_xlfn.HSTACK(DimArray,DimValuesArray),""))*$A264/IF($H264=0,12,$H264),"Manual Allocation",AL264))</f>
        <v/>
      </c>
    </row>
    <row r="265" spans="12:26" x14ac:dyDescent="0.45">
      <c r="L265" s="15" t="str">
        <f t="shared" si="14"/>
        <v/>
      </c>
      <c r="M265" s="14" t="str">
        <f t="shared" si="11"/>
        <v/>
      </c>
      <c r="N265" s="14" t="str">
        <f t="shared" si="12"/>
        <v/>
      </c>
      <c r="O265" s="14" t="str" cm="1">
        <f t="array" ref="O265">IF($F265="","",_xlfn.SWITCH($L265,"Equal allocation",ROUND($M265/12,2),"Weighted Allocation",$M265*_xll.BC.TURNOVER(Connection,$F265,,,O$2,O$3,IF(ApplyDimOnActuals="Yes",_xlfn.HSTACK(DimArray,DimValuesArray),""))*$A265/IF($H265=0,12,$H265),"Manual Allocation",AA265))</f>
        <v/>
      </c>
      <c r="P265" s="14" t="str" cm="1">
        <f t="array" ref="P265">IF($F265="","",_xlfn.SWITCH($L265,"Equal allocation",ROUND($M265/12,2),"Weighted Allocation",$M265*_xll.BC.TURNOVER(Connection,$F265,,,P$2,P$3,IF(ApplyDimOnActuals="Yes",_xlfn.HSTACK(DimArray,DimValuesArray),""))*$A265/IF($H265=0,12,$H265),"Manual Allocation",AB265))</f>
        <v/>
      </c>
      <c r="Q265" s="14" t="str" cm="1">
        <f t="array" ref="Q265">IF($F265="","",_xlfn.SWITCH($L265,"Equal allocation",ROUND($M265/12,2),"Weighted Allocation",$M265*_xll.BC.TURNOVER(Connection,$F265,,,Q$2,Q$3,IF(ApplyDimOnActuals="Yes",_xlfn.HSTACK(DimArray,DimValuesArray),""))*$A265/IF($H265=0,12,$H265),"Manual Allocation",AC265))</f>
        <v/>
      </c>
      <c r="R265" s="14" t="str" cm="1">
        <f t="array" ref="R265">IF($F265="","",_xlfn.SWITCH($L265,"Equal allocation",ROUND($M265/12,2),"Weighted Allocation",$M265*_xll.BC.TURNOVER(Connection,$F265,,,R$2,R$3,IF(ApplyDimOnActuals="Yes",_xlfn.HSTACK(DimArray,DimValuesArray),""))*$A265/IF($H265=0,12,$H265),"Manual Allocation",AD265))</f>
        <v/>
      </c>
      <c r="S265" s="14" t="str" cm="1">
        <f t="array" ref="S265">IF($F265="","",_xlfn.SWITCH($L265,"Equal allocation",ROUND($M265/12,2),"Weighted Allocation",$M265*_xll.BC.TURNOVER(Connection,$F265,,,S$2,S$3,IF(ApplyDimOnActuals="Yes",_xlfn.HSTACK(DimArray,DimValuesArray),""))*$A265/IF($H265=0,12,$H265),"Manual Allocation",AE265))</f>
        <v/>
      </c>
      <c r="T265" s="14" t="str" cm="1">
        <f t="array" ref="T265">IF($F265="","",_xlfn.SWITCH($L265,"Equal allocation",ROUND($M265/12,2),"Weighted Allocation",$M265*_xll.BC.TURNOVER(Connection,$F265,,,T$2,T$3,IF(ApplyDimOnActuals="Yes",_xlfn.HSTACK(DimArray,DimValuesArray),""))*$A265/IF($H265=0,12,$H265),"Manual Allocation",AF265))</f>
        <v/>
      </c>
      <c r="U265" s="14" t="str" cm="1">
        <f t="array" ref="U265">IF($F265="","",_xlfn.SWITCH($L265,"Equal allocation",ROUND($M265/12,2),"Weighted Allocation",$M265*_xll.BC.TURNOVER(Connection,$F265,,,U$2,U$3,IF(ApplyDimOnActuals="Yes",_xlfn.HSTACK(DimArray,DimValuesArray),""))*$A265/IF($H265=0,12,$H265),"Manual Allocation",AG265))</f>
        <v/>
      </c>
      <c r="V265" s="14" t="str" cm="1">
        <f t="array" ref="V265">IF($F265="","",_xlfn.SWITCH($L265,"Equal allocation",ROUND($M265/12,2),"Weighted Allocation",$M265*_xll.BC.TURNOVER(Connection,$F265,,,V$2,V$3,IF(ApplyDimOnActuals="Yes",_xlfn.HSTACK(DimArray,DimValuesArray),""))*$A265/IF($H265=0,12,$H265),"Manual Allocation",AH265))</f>
        <v/>
      </c>
      <c r="W265" s="14" t="str" cm="1">
        <f t="array" ref="W265">IF($F265="","",_xlfn.SWITCH($L265,"Equal allocation",ROUND($M265/12,2),"Weighted Allocation",$M265*_xll.BC.TURNOVER(Connection,$F265,,,W$2,W$3,IF(ApplyDimOnActuals="Yes",_xlfn.HSTACK(DimArray,DimValuesArray),""))*$A265/IF($H265=0,12,$H265),"Manual Allocation",AI265))</f>
        <v/>
      </c>
      <c r="X265" s="14" t="str" cm="1">
        <f t="array" ref="X265">IF($F265="","",_xlfn.SWITCH($L265,"Equal allocation",ROUND($M265/12,2),"Weighted Allocation",$M265*_xll.BC.TURNOVER(Connection,$F265,,,X$2,X$3,IF(ApplyDimOnActuals="Yes",_xlfn.HSTACK(DimArray,DimValuesArray),""))*$A265/IF($H265=0,12,$H265),"Manual Allocation",AJ265))</f>
        <v/>
      </c>
      <c r="Y265" s="14" t="str" cm="1">
        <f t="array" ref="Y265">IF($F265="","",_xlfn.SWITCH($L265,"Equal allocation",ROUND($M265/12,2),"Weighted Allocation",$M265*_xll.BC.TURNOVER(Connection,$F265,,,Y$2,Y$3,IF(ApplyDimOnActuals="Yes",_xlfn.HSTACK(DimArray,DimValuesArray),""))*$A265/IF($H265=0,12,$H265),"Manual Allocation",AK265))</f>
        <v/>
      </c>
      <c r="Z265" s="14" t="str" cm="1">
        <f t="array" ref="Z265">IF($F265="","",_xlfn.SWITCH($L265,"Equal allocation",ROUND($M265/12,2),"Weighted Allocation",$M265*_xll.BC.TURNOVER(Connection,$F265,,,Z$2,Z$3,IF(ApplyDimOnActuals="Yes",_xlfn.HSTACK(DimArray,DimValuesArray),""))*$A265/IF($H265=0,12,$H265),"Manual Allocation",AL265))</f>
        <v/>
      </c>
    </row>
    <row r="266" spans="12:26" x14ac:dyDescent="0.45">
      <c r="L266" s="15" t="str">
        <f t="shared" si="14"/>
        <v/>
      </c>
      <c r="M266" s="14" t="str">
        <f t="shared" si="11"/>
        <v/>
      </c>
      <c r="N266" s="14" t="str">
        <f t="shared" si="12"/>
        <v/>
      </c>
      <c r="O266" s="14" t="str" cm="1">
        <f t="array" ref="O266">IF($F266="","",_xlfn.SWITCH($L266,"Equal allocation",ROUND($M266/12,2),"Weighted Allocation",$M266*_xll.BC.TURNOVER(Connection,$F266,,,O$2,O$3,IF(ApplyDimOnActuals="Yes",_xlfn.HSTACK(DimArray,DimValuesArray),""))*$A266/IF($H266=0,12,$H266),"Manual Allocation",AA266))</f>
        <v/>
      </c>
      <c r="P266" s="14" t="str" cm="1">
        <f t="array" ref="P266">IF($F266="","",_xlfn.SWITCH($L266,"Equal allocation",ROUND($M266/12,2),"Weighted Allocation",$M266*_xll.BC.TURNOVER(Connection,$F266,,,P$2,P$3,IF(ApplyDimOnActuals="Yes",_xlfn.HSTACK(DimArray,DimValuesArray),""))*$A266/IF($H266=0,12,$H266),"Manual Allocation",AB266))</f>
        <v/>
      </c>
      <c r="Q266" s="14" t="str" cm="1">
        <f t="array" ref="Q266">IF($F266="","",_xlfn.SWITCH($L266,"Equal allocation",ROUND($M266/12,2),"Weighted Allocation",$M266*_xll.BC.TURNOVER(Connection,$F266,,,Q$2,Q$3,IF(ApplyDimOnActuals="Yes",_xlfn.HSTACK(DimArray,DimValuesArray),""))*$A266/IF($H266=0,12,$H266),"Manual Allocation",AC266))</f>
        <v/>
      </c>
      <c r="R266" s="14" t="str" cm="1">
        <f t="array" ref="R266">IF($F266="","",_xlfn.SWITCH($L266,"Equal allocation",ROUND($M266/12,2),"Weighted Allocation",$M266*_xll.BC.TURNOVER(Connection,$F266,,,R$2,R$3,IF(ApplyDimOnActuals="Yes",_xlfn.HSTACK(DimArray,DimValuesArray),""))*$A266/IF($H266=0,12,$H266),"Manual Allocation",AD266))</f>
        <v/>
      </c>
      <c r="S266" s="14" t="str" cm="1">
        <f t="array" ref="S266">IF($F266="","",_xlfn.SWITCH($L266,"Equal allocation",ROUND($M266/12,2),"Weighted Allocation",$M266*_xll.BC.TURNOVER(Connection,$F266,,,S$2,S$3,IF(ApplyDimOnActuals="Yes",_xlfn.HSTACK(DimArray,DimValuesArray),""))*$A266/IF($H266=0,12,$H266),"Manual Allocation",AE266))</f>
        <v/>
      </c>
      <c r="T266" s="14" t="str" cm="1">
        <f t="array" ref="T266">IF($F266="","",_xlfn.SWITCH($L266,"Equal allocation",ROUND($M266/12,2),"Weighted Allocation",$M266*_xll.BC.TURNOVER(Connection,$F266,,,T$2,T$3,IF(ApplyDimOnActuals="Yes",_xlfn.HSTACK(DimArray,DimValuesArray),""))*$A266/IF($H266=0,12,$H266),"Manual Allocation",AF266))</f>
        <v/>
      </c>
      <c r="U266" s="14" t="str" cm="1">
        <f t="array" ref="U266">IF($F266="","",_xlfn.SWITCH($L266,"Equal allocation",ROUND($M266/12,2),"Weighted Allocation",$M266*_xll.BC.TURNOVER(Connection,$F266,,,U$2,U$3,IF(ApplyDimOnActuals="Yes",_xlfn.HSTACK(DimArray,DimValuesArray),""))*$A266/IF($H266=0,12,$H266),"Manual Allocation",AG266))</f>
        <v/>
      </c>
      <c r="V266" s="14" t="str" cm="1">
        <f t="array" ref="V266">IF($F266="","",_xlfn.SWITCH($L266,"Equal allocation",ROUND($M266/12,2),"Weighted Allocation",$M266*_xll.BC.TURNOVER(Connection,$F266,,,V$2,V$3,IF(ApplyDimOnActuals="Yes",_xlfn.HSTACK(DimArray,DimValuesArray),""))*$A266/IF($H266=0,12,$H266),"Manual Allocation",AH266))</f>
        <v/>
      </c>
      <c r="W266" s="14" t="str" cm="1">
        <f t="array" ref="W266">IF($F266="","",_xlfn.SWITCH($L266,"Equal allocation",ROUND($M266/12,2),"Weighted Allocation",$M266*_xll.BC.TURNOVER(Connection,$F266,,,W$2,W$3,IF(ApplyDimOnActuals="Yes",_xlfn.HSTACK(DimArray,DimValuesArray),""))*$A266/IF($H266=0,12,$H266),"Manual Allocation",AI266))</f>
        <v/>
      </c>
      <c r="X266" s="14" t="str" cm="1">
        <f t="array" ref="X266">IF($F266="","",_xlfn.SWITCH($L266,"Equal allocation",ROUND($M266/12,2),"Weighted Allocation",$M266*_xll.BC.TURNOVER(Connection,$F266,,,X$2,X$3,IF(ApplyDimOnActuals="Yes",_xlfn.HSTACK(DimArray,DimValuesArray),""))*$A266/IF($H266=0,12,$H266),"Manual Allocation",AJ266))</f>
        <v/>
      </c>
      <c r="Y266" s="14" t="str" cm="1">
        <f t="array" ref="Y266">IF($F266="","",_xlfn.SWITCH($L266,"Equal allocation",ROUND($M266/12,2),"Weighted Allocation",$M266*_xll.BC.TURNOVER(Connection,$F266,,,Y$2,Y$3,IF(ApplyDimOnActuals="Yes",_xlfn.HSTACK(DimArray,DimValuesArray),""))*$A266/IF($H266=0,12,$H266),"Manual Allocation",AK266))</f>
        <v/>
      </c>
      <c r="Z266" s="14" t="str" cm="1">
        <f t="array" ref="Z266">IF($F266="","",_xlfn.SWITCH($L266,"Equal allocation",ROUND($M266/12,2),"Weighted Allocation",$M266*_xll.BC.TURNOVER(Connection,$F266,,,Z$2,Z$3,IF(ApplyDimOnActuals="Yes",_xlfn.HSTACK(DimArray,DimValuesArray),""))*$A266/IF($H266=0,12,$H266),"Manual Allocation",AL266))</f>
        <v/>
      </c>
    </row>
    <row r="267" spans="12:26" x14ac:dyDescent="0.45">
      <c r="L267" s="15" t="str">
        <f t="shared" si="14"/>
        <v/>
      </c>
      <c r="M267" s="14" t="str">
        <f t="shared" si="11"/>
        <v/>
      </c>
      <c r="N267" s="14" t="str">
        <f t="shared" si="12"/>
        <v/>
      </c>
      <c r="O267" s="14" t="str" cm="1">
        <f t="array" ref="O267">IF($F267="","",_xlfn.SWITCH($L267,"Equal allocation",ROUND($M267/12,2),"Weighted Allocation",$M267*_xll.BC.TURNOVER(Connection,$F267,,,O$2,O$3,IF(ApplyDimOnActuals="Yes",_xlfn.HSTACK(DimArray,DimValuesArray),""))*$A267/IF($H267=0,12,$H267),"Manual Allocation",AA267))</f>
        <v/>
      </c>
      <c r="P267" s="14" t="str" cm="1">
        <f t="array" ref="P267">IF($F267="","",_xlfn.SWITCH($L267,"Equal allocation",ROUND($M267/12,2),"Weighted Allocation",$M267*_xll.BC.TURNOVER(Connection,$F267,,,P$2,P$3,IF(ApplyDimOnActuals="Yes",_xlfn.HSTACK(DimArray,DimValuesArray),""))*$A267/IF($H267=0,12,$H267),"Manual Allocation",AB267))</f>
        <v/>
      </c>
      <c r="Q267" s="14" t="str" cm="1">
        <f t="array" ref="Q267">IF($F267="","",_xlfn.SWITCH($L267,"Equal allocation",ROUND($M267/12,2),"Weighted Allocation",$M267*_xll.BC.TURNOVER(Connection,$F267,,,Q$2,Q$3,IF(ApplyDimOnActuals="Yes",_xlfn.HSTACK(DimArray,DimValuesArray),""))*$A267/IF($H267=0,12,$H267),"Manual Allocation",AC267))</f>
        <v/>
      </c>
      <c r="R267" s="14" t="str" cm="1">
        <f t="array" ref="R267">IF($F267="","",_xlfn.SWITCH($L267,"Equal allocation",ROUND($M267/12,2),"Weighted Allocation",$M267*_xll.BC.TURNOVER(Connection,$F267,,,R$2,R$3,IF(ApplyDimOnActuals="Yes",_xlfn.HSTACK(DimArray,DimValuesArray),""))*$A267/IF($H267=0,12,$H267),"Manual Allocation",AD267))</f>
        <v/>
      </c>
      <c r="S267" s="14" t="str" cm="1">
        <f t="array" ref="S267">IF($F267="","",_xlfn.SWITCH($L267,"Equal allocation",ROUND($M267/12,2),"Weighted Allocation",$M267*_xll.BC.TURNOVER(Connection,$F267,,,S$2,S$3,IF(ApplyDimOnActuals="Yes",_xlfn.HSTACK(DimArray,DimValuesArray),""))*$A267/IF($H267=0,12,$H267),"Manual Allocation",AE267))</f>
        <v/>
      </c>
      <c r="T267" s="14" t="str" cm="1">
        <f t="array" ref="T267">IF($F267="","",_xlfn.SWITCH($L267,"Equal allocation",ROUND($M267/12,2),"Weighted Allocation",$M267*_xll.BC.TURNOVER(Connection,$F267,,,T$2,T$3,IF(ApplyDimOnActuals="Yes",_xlfn.HSTACK(DimArray,DimValuesArray),""))*$A267/IF($H267=0,12,$H267),"Manual Allocation",AF267))</f>
        <v/>
      </c>
      <c r="U267" s="14" t="str" cm="1">
        <f t="array" ref="U267">IF($F267="","",_xlfn.SWITCH($L267,"Equal allocation",ROUND($M267/12,2),"Weighted Allocation",$M267*_xll.BC.TURNOVER(Connection,$F267,,,U$2,U$3,IF(ApplyDimOnActuals="Yes",_xlfn.HSTACK(DimArray,DimValuesArray),""))*$A267/IF($H267=0,12,$H267),"Manual Allocation",AG267))</f>
        <v/>
      </c>
      <c r="V267" s="14" t="str" cm="1">
        <f t="array" ref="V267">IF($F267="","",_xlfn.SWITCH($L267,"Equal allocation",ROUND($M267/12,2),"Weighted Allocation",$M267*_xll.BC.TURNOVER(Connection,$F267,,,V$2,V$3,IF(ApplyDimOnActuals="Yes",_xlfn.HSTACK(DimArray,DimValuesArray),""))*$A267/IF($H267=0,12,$H267),"Manual Allocation",AH267))</f>
        <v/>
      </c>
      <c r="W267" s="14" t="str" cm="1">
        <f t="array" ref="W267">IF($F267="","",_xlfn.SWITCH($L267,"Equal allocation",ROUND($M267/12,2),"Weighted Allocation",$M267*_xll.BC.TURNOVER(Connection,$F267,,,W$2,W$3,IF(ApplyDimOnActuals="Yes",_xlfn.HSTACK(DimArray,DimValuesArray),""))*$A267/IF($H267=0,12,$H267),"Manual Allocation",AI267))</f>
        <v/>
      </c>
      <c r="X267" s="14" t="str" cm="1">
        <f t="array" ref="X267">IF($F267="","",_xlfn.SWITCH($L267,"Equal allocation",ROUND($M267/12,2),"Weighted Allocation",$M267*_xll.BC.TURNOVER(Connection,$F267,,,X$2,X$3,IF(ApplyDimOnActuals="Yes",_xlfn.HSTACK(DimArray,DimValuesArray),""))*$A267/IF($H267=0,12,$H267),"Manual Allocation",AJ267))</f>
        <v/>
      </c>
      <c r="Y267" s="14" t="str" cm="1">
        <f t="array" ref="Y267">IF($F267="","",_xlfn.SWITCH($L267,"Equal allocation",ROUND($M267/12,2),"Weighted Allocation",$M267*_xll.BC.TURNOVER(Connection,$F267,,,Y$2,Y$3,IF(ApplyDimOnActuals="Yes",_xlfn.HSTACK(DimArray,DimValuesArray),""))*$A267/IF($H267=0,12,$H267),"Manual Allocation",AK267))</f>
        <v/>
      </c>
      <c r="Z267" s="14" t="str" cm="1">
        <f t="array" ref="Z267">IF($F267="","",_xlfn.SWITCH($L267,"Equal allocation",ROUND($M267/12,2),"Weighted Allocation",$M267*_xll.BC.TURNOVER(Connection,$F267,,,Z$2,Z$3,IF(ApplyDimOnActuals="Yes",_xlfn.HSTACK(DimArray,DimValuesArray),""))*$A267/IF($H267=0,12,$H267),"Manual Allocation",AL267))</f>
        <v/>
      </c>
    </row>
    <row r="268" spans="12:26" x14ac:dyDescent="0.45">
      <c r="L268" s="15" t="str">
        <f t="shared" si="14"/>
        <v/>
      </c>
      <c r="M268" s="14" t="str">
        <f t="shared" si="11"/>
        <v/>
      </c>
      <c r="N268" s="14" t="str">
        <f t="shared" si="12"/>
        <v/>
      </c>
      <c r="O268" s="14" t="str" cm="1">
        <f t="array" ref="O268">IF($F268="","",_xlfn.SWITCH($L268,"Equal allocation",ROUND($M268/12,2),"Weighted Allocation",$M268*_xll.BC.TURNOVER(Connection,$F268,,,O$2,O$3,IF(ApplyDimOnActuals="Yes",_xlfn.HSTACK(DimArray,DimValuesArray),""))*$A268/IF($H268=0,12,$H268),"Manual Allocation",AA268))</f>
        <v/>
      </c>
      <c r="P268" s="14" t="str" cm="1">
        <f t="array" ref="P268">IF($F268="","",_xlfn.SWITCH($L268,"Equal allocation",ROUND($M268/12,2),"Weighted Allocation",$M268*_xll.BC.TURNOVER(Connection,$F268,,,P$2,P$3,IF(ApplyDimOnActuals="Yes",_xlfn.HSTACK(DimArray,DimValuesArray),""))*$A268/IF($H268=0,12,$H268),"Manual Allocation",AB268))</f>
        <v/>
      </c>
      <c r="Q268" s="14" t="str" cm="1">
        <f t="array" ref="Q268">IF($F268="","",_xlfn.SWITCH($L268,"Equal allocation",ROUND($M268/12,2),"Weighted Allocation",$M268*_xll.BC.TURNOVER(Connection,$F268,,,Q$2,Q$3,IF(ApplyDimOnActuals="Yes",_xlfn.HSTACK(DimArray,DimValuesArray),""))*$A268/IF($H268=0,12,$H268),"Manual Allocation",AC268))</f>
        <v/>
      </c>
      <c r="R268" s="14" t="str" cm="1">
        <f t="array" ref="R268">IF($F268="","",_xlfn.SWITCH($L268,"Equal allocation",ROUND($M268/12,2),"Weighted Allocation",$M268*_xll.BC.TURNOVER(Connection,$F268,,,R$2,R$3,IF(ApplyDimOnActuals="Yes",_xlfn.HSTACK(DimArray,DimValuesArray),""))*$A268/IF($H268=0,12,$H268),"Manual Allocation",AD268))</f>
        <v/>
      </c>
      <c r="S268" s="14" t="str" cm="1">
        <f t="array" ref="S268">IF($F268="","",_xlfn.SWITCH($L268,"Equal allocation",ROUND($M268/12,2),"Weighted Allocation",$M268*_xll.BC.TURNOVER(Connection,$F268,,,S$2,S$3,IF(ApplyDimOnActuals="Yes",_xlfn.HSTACK(DimArray,DimValuesArray),""))*$A268/IF($H268=0,12,$H268),"Manual Allocation",AE268))</f>
        <v/>
      </c>
      <c r="T268" s="14" t="str" cm="1">
        <f t="array" ref="T268">IF($F268="","",_xlfn.SWITCH($L268,"Equal allocation",ROUND($M268/12,2),"Weighted Allocation",$M268*_xll.BC.TURNOVER(Connection,$F268,,,T$2,T$3,IF(ApplyDimOnActuals="Yes",_xlfn.HSTACK(DimArray,DimValuesArray),""))*$A268/IF($H268=0,12,$H268),"Manual Allocation",AF268))</f>
        <v/>
      </c>
      <c r="U268" s="14" t="str" cm="1">
        <f t="array" ref="U268">IF($F268="","",_xlfn.SWITCH($L268,"Equal allocation",ROUND($M268/12,2),"Weighted Allocation",$M268*_xll.BC.TURNOVER(Connection,$F268,,,U$2,U$3,IF(ApplyDimOnActuals="Yes",_xlfn.HSTACK(DimArray,DimValuesArray),""))*$A268/IF($H268=0,12,$H268),"Manual Allocation",AG268))</f>
        <v/>
      </c>
      <c r="V268" s="14" t="str" cm="1">
        <f t="array" ref="V268">IF($F268="","",_xlfn.SWITCH($L268,"Equal allocation",ROUND($M268/12,2),"Weighted Allocation",$M268*_xll.BC.TURNOVER(Connection,$F268,,,V$2,V$3,IF(ApplyDimOnActuals="Yes",_xlfn.HSTACK(DimArray,DimValuesArray),""))*$A268/IF($H268=0,12,$H268),"Manual Allocation",AH268))</f>
        <v/>
      </c>
      <c r="W268" s="14" t="str" cm="1">
        <f t="array" ref="W268">IF($F268="","",_xlfn.SWITCH($L268,"Equal allocation",ROUND($M268/12,2),"Weighted Allocation",$M268*_xll.BC.TURNOVER(Connection,$F268,,,W$2,W$3,IF(ApplyDimOnActuals="Yes",_xlfn.HSTACK(DimArray,DimValuesArray),""))*$A268/IF($H268=0,12,$H268),"Manual Allocation",AI268))</f>
        <v/>
      </c>
      <c r="X268" s="14" t="str" cm="1">
        <f t="array" ref="X268">IF($F268="","",_xlfn.SWITCH($L268,"Equal allocation",ROUND($M268/12,2),"Weighted Allocation",$M268*_xll.BC.TURNOVER(Connection,$F268,,,X$2,X$3,IF(ApplyDimOnActuals="Yes",_xlfn.HSTACK(DimArray,DimValuesArray),""))*$A268/IF($H268=0,12,$H268),"Manual Allocation",AJ268))</f>
        <v/>
      </c>
      <c r="Y268" s="14" t="str" cm="1">
        <f t="array" ref="Y268">IF($F268="","",_xlfn.SWITCH($L268,"Equal allocation",ROUND($M268/12,2),"Weighted Allocation",$M268*_xll.BC.TURNOVER(Connection,$F268,,,Y$2,Y$3,IF(ApplyDimOnActuals="Yes",_xlfn.HSTACK(DimArray,DimValuesArray),""))*$A268/IF($H268=0,12,$H268),"Manual Allocation",AK268))</f>
        <v/>
      </c>
      <c r="Z268" s="14" t="str" cm="1">
        <f t="array" ref="Z268">IF($F268="","",_xlfn.SWITCH($L268,"Equal allocation",ROUND($M268/12,2),"Weighted Allocation",$M268*_xll.BC.TURNOVER(Connection,$F268,,,Z$2,Z$3,IF(ApplyDimOnActuals="Yes",_xlfn.HSTACK(DimArray,DimValuesArray),""))*$A268/IF($H268=0,12,$H268),"Manual Allocation",AL268))</f>
        <v/>
      </c>
    </row>
    <row r="269" spans="12:26" x14ac:dyDescent="0.45">
      <c r="L269" s="15" t="str">
        <f t="shared" si="14"/>
        <v/>
      </c>
      <c r="M269" s="14" t="str">
        <f t="shared" si="11"/>
        <v/>
      </c>
      <c r="N269" s="14" t="str">
        <f t="shared" si="12"/>
        <v/>
      </c>
      <c r="O269" s="14" t="str" cm="1">
        <f t="array" ref="O269">IF($F269="","",_xlfn.SWITCH($L269,"Equal allocation",ROUND($M269/12,2),"Weighted Allocation",$M269*_xll.BC.TURNOVER(Connection,$F269,,,O$2,O$3,IF(ApplyDimOnActuals="Yes",_xlfn.HSTACK(DimArray,DimValuesArray),""))*$A269/IF($H269=0,12,$H269),"Manual Allocation",AA269))</f>
        <v/>
      </c>
      <c r="P269" s="14" t="str" cm="1">
        <f t="array" ref="P269">IF($F269="","",_xlfn.SWITCH($L269,"Equal allocation",ROUND($M269/12,2),"Weighted Allocation",$M269*_xll.BC.TURNOVER(Connection,$F269,,,P$2,P$3,IF(ApplyDimOnActuals="Yes",_xlfn.HSTACK(DimArray,DimValuesArray),""))*$A269/IF($H269=0,12,$H269),"Manual Allocation",AB269))</f>
        <v/>
      </c>
      <c r="Q269" s="14" t="str" cm="1">
        <f t="array" ref="Q269">IF($F269="","",_xlfn.SWITCH($L269,"Equal allocation",ROUND($M269/12,2),"Weighted Allocation",$M269*_xll.BC.TURNOVER(Connection,$F269,,,Q$2,Q$3,IF(ApplyDimOnActuals="Yes",_xlfn.HSTACK(DimArray,DimValuesArray),""))*$A269/IF($H269=0,12,$H269),"Manual Allocation",AC269))</f>
        <v/>
      </c>
      <c r="R269" s="14" t="str" cm="1">
        <f t="array" ref="R269">IF($F269="","",_xlfn.SWITCH($L269,"Equal allocation",ROUND($M269/12,2),"Weighted Allocation",$M269*_xll.BC.TURNOVER(Connection,$F269,,,R$2,R$3,IF(ApplyDimOnActuals="Yes",_xlfn.HSTACK(DimArray,DimValuesArray),""))*$A269/IF($H269=0,12,$H269),"Manual Allocation",AD269))</f>
        <v/>
      </c>
      <c r="S269" s="14" t="str" cm="1">
        <f t="array" ref="S269">IF($F269="","",_xlfn.SWITCH($L269,"Equal allocation",ROUND($M269/12,2),"Weighted Allocation",$M269*_xll.BC.TURNOVER(Connection,$F269,,,S$2,S$3,IF(ApplyDimOnActuals="Yes",_xlfn.HSTACK(DimArray,DimValuesArray),""))*$A269/IF($H269=0,12,$H269),"Manual Allocation",AE269))</f>
        <v/>
      </c>
      <c r="T269" s="14" t="str" cm="1">
        <f t="array" ref="T269">IF($F269="","",_xlfn.SWITCH($L269,"Equal allocation",ROUND($M269/12,2),"Weighted Allocation",$M269*_xll.BC.TURNOVER(Connection,$F269,,,T$2,T$3,IF(ApplyDimOnActuals="Yes",_xlfn.HSTACK(DimArray,DimValuesArray),""))*$A269/IF($H269=0,12,$H269),"Manual Allocation",AF269))</f>
        <v/>
      </c>
      <c r="U269" s="14" t="str" cm="1">
        <f t="array" ref="U269">IF($F269="","",_xlfn.SWITCH($L269,"Equal allocation",ROUND($M269/12,2),"Weighted Allocation",$M269*_xll.BC.TURNOVER(Connection,$F269,,,U$2,U$3,IF(ApplyDimOnActuals="Yes",_xlfn.HSTACK(DimArray,DimValuesArray),""))*$A269/IF($H269=0,12,$H269),"Manual Allocation",AG269))</f>
        <v/>
      </c>
      <c r="V269" s="14" t="str" cm="1">
        <f t="array" ref="V269">IF($F269="","",_xlfn.SWITCH($L269,"Equal allocation",ROUND($M269/12,2),"Weighted Allocation",$M269*_xll.BC.TURNOVER(Connection,$F269,,,V$2,V$3,IF(ApplyDimOnActuals="Yes",_xlfn.HSTACK(DimArray,DimValuesArray),""))*$A269/IF($H269=0,12,$H269),"Manual Allocation",AH269))</f>
        <v/>
      </c>
      <c r="W269" s="14" t="str" cm="1">
        <f t="array" ref="W269">IF($F269="","",_xlfn.SWITCH($L269,"Equal allocation",ROUND($M269/12,2),"Weighted Allocation",$M269*_xll.BC.TURNOVER(Connection,$F269,,,W$2,W$3,IF(ApplyDimOnActuals="Yes",_xlfn.HSTACK(DimArray,DimValuesArray),""))*$A269/IF($H269=0,12,$H269),"Manual Allocation",AI269))</f>
        <v/>
      </c>
      <c r="X269" s="14" t="str" cm="1">
        <f t="array" ref="X269">IF($F269="","",_xlfn.SWITCH($L269,"Equal allocation",ROUND($M269/12,2),"Weighted Allocation",$M269*_xll.BC.TURNOVER(Connection,$F269,,,X$2,X$3,IF(ApplyDimOnActuals="Yes",_xlfn.HSTACK(DimArray,DimValuesArray),""))*$A269/IF($H269=0,12,$H269),"Manual Allocation",AJ269))</f>
        <v/>
      </c>
      <c r="Y269" s="14" t="str" cm="1">
        <f t="array" ref="Y269">IF($F269="","",_xlfn.SWITCH($L269,"Equal allocation",ROUND($M269/12,2),"Weighted Allocation",$M269*_xll.BC.TURNOVER(Connection,$F269,,,Y$2,Y$3,IF(ApplyDimOnActuals="Yes",_xlfn.HSTACK(DimArray,DimValuesArray),""))*$A269/IF($H269=0,12,$H269),"Manual Allocation",AK269))</f>
        <v/>
      </c>
      <c r="Z269" s="14" t="str" cm="1">
        <f t="array" ref="Z269">IF($F269="","",_xlfn.SWITCH($L269,"Equal allocation",ROUND($M269/12,2),"Weighted Allocation",$M269*_xll.BC.TURNOVER(Connection,$F269,,,Z$2,Z$3,IF(ApplyDimOnActuals="Yes",_xlfn.HSTACK(DimArray,DimValuesArray),""))*$A269/IF($H269=0,12,$H269),"Manual Allocation",AL269))</f>
        <v/>
      </c>
    </row>
    <row r="270" spans="12:26" x14ac:dyDescent="0.45">
      <c r="L270" s="15" t="str">
        <f t="shared" si="14"/>
        <v/>
      </c>
      <c r="M270" s="14" t="str">
        <f t="shared" si="11"/>
        <v/>
      </c>
      <c r="N270" s="14" t="str">
        <f t="shared" si="12"/>
        <v/>
      </c>
      <c r="O270" s="14" t="str" cm="1">
        <f t="array" ref="O270">IF($F270="","",_xlfn.SWITCH($L270,"Equal allocation",ROUND($M270/12,2),"Weighted Allocation",$M270*_xll.BC.TURNOVER(Connection,$F270,,,O$2,O$3,IF(ApplyDimOnActuals="Yes",_xlfn.HSTACK(DimArray,DimValuesArray),""))*$A270/IF($H270=0,12,$H270),"Manual Allocation",AA270))</f>
        <v/>
      </c>
      <c r="P270" s="14" t="str" cm="1">
        <f t="array" ref="P270">IF($F270="","",_xlfn.SWITCH($L270,"Equal allocation",ROUND($M270/12,2),"Weighted Allocation",$M270*_xll.BC.TURNOVER(Connection,$F270,,,P$2,P$3,IF(ApplyDimOnActuals="Yes",_xlfn.HSTACK(DimArray,DimValuesArray),""))*$A270/IF($H270=0,12,$H270),"Manual Allocation",AB270))</f>
        <v/>
      </c>
      <c r="Q270" s="14" t="str" cm="1">
        <f t="array" ref="Q270">IF($F270="","",_xlfn.SWITCH($L270,"Equal allocation",ROUND($M270/12,2),"Weighted Allocation",$M270*_xll.BC.TURNOVER(Connection,$F270,,,Q$2,Q$3,IF(ApplyDimOnActuals="Yes",_xlfn.HSTACK(DimArray,DimValuesArray),""))*$A270/IF($H270=0,12,$H270),"Manual Allocation",AC270))</f>
        <v/>
      </c>
      <c r="R270" s="14" t="str" cm="1">
        <f t="array" ref="R270">IF($F270="","",_xlfn.SWITCH($L270,"Equal allocation",ROUND($M270/12,2),"Weighted Allocation",$M270*_xll.BC.TURNOVER(Connection,$F270,,,R$2,R$3,IF(ApplyDimOnActuals="Yes",_xlfn.HSTACK(DimArray,DimValuesArray),""))*$A270/IF($H270=0,12,$H270),"Manual Allocation",AD270))</f>
        <v/>
      </c>
      <c r="S270" s="14" t="str" cm="1">
        <f t="array" ref="S270">IF($F270="","",_xlfn.SWITCH($L270,"Equal allocation",ROUND($M270/12,2),"Weighted Allocation",$M270*_xll.BC.TURNOVER(Connection,$F270,,,S$2,S$3,IF(ApplyDimOnActuals="Yes",_xlfn.HSTACK(DimArray,DimValuesArray),""))*$A270/IF($H270=0,12,$H270),"Manual Allocation",AE270))</f>
        <v/>
      </c>
      <c r="T270" s="14" t="str" cm="1">
        <f t="array" ref="T270">IF($F270="","",_xlfn.SWITCH($L270,"Equal allocation",ROUND($M270/12,2),"Weighted Allocation",$M270*_xll.BC.TURNOVER(Connection,$F270,,,T$2,T$3,IF(ApplyDimOnActuals="Yes",_xlfn.HSTACK(DimArray,DimValuesArray),""))*$A270/IF($H270=0,12,$H270),"Manual Allocation",AF270))</f>
        <v/>
      </c>
      <c r="U270" s="14" t="str" cm="1">
        <f t="array" ref="U270">IF($F270="","",_xlfn.SWITCH($L270,"Equal allocation",ROUND($M270/12,2),"Weighted Allocation",$M270*_xll.BC.TURNOVER(Connection,$F270,,,U$2,U$3,IF(ApplyDimOnActuals="Yes",_xlfn.HSTACK(DimArray,DimValuesArray),""))*$A270/IF($H270=0,12,$H270),"Manual Allocation",AG270))</f>
        <v/>
      </c>
      <c r="V270" s="14" t="str" cm="1">
        <f t="array" ref="V270">IF($F270="","",_xlfn.SWITCH($L270,"Equal allocation",ROUND($M270/12,2),"Weighted Allocation",$M270*_xll.BC.TURNOVER(Connection,$F270,,,V$2,V$3,IF(ApplyDimOnActuals="Yes",_xlfn.HSTACK(DimArray,DimValuesArray),""))*$A270/IF($H270=0,12,$H270),"Manual Allocation",AH270))</f>
        <v/>
      </c>
      <c r="W270" s="14" t="str" cm="1">
        <f t="array" ref="W270">IF($F270="","",_xlfn.SWITCH($L270,"Equal allocation",ROUND($M270/12,2),"Weighted Allocation",$M270*_xll.BC.TURNOVER(Connection,$F270,,,W$2,W$3,IF(ApplyDimOnActuals="Yes",_xlfn.HSTACK(DimArray,DimValuesArray),""))*$A270/IF($H270=0,12,$H270),"Manual Allocation",AI270))</f>
        <v/>
      </c>
      <c r="X270" s="14" t="str" cm="1">
        <f t="array" ref="X270">IF($F270="","",_xlfn.SWITCH($L270,"Equal allocation",ROUND($M270/12,2),"Weighted Allocation",$M270*_xll.BC.TURNOVER(Connection,$F270,,,X$2,X$3,IF(ApplyDimOnActuals="Yes",_xlfn.HSTACK(DimArray,DimValuesArray),""))*$A270/IF($H270=0,12,$H270),"Manual Allocation",AJ270))</f>
        <v/>
      </c>
      <c r="Y270" s="14" t="str" cm="1">
        <f t="array" ref="Y270">IF($F270="","",_xlfn.SWITCH($L270,"Equal allocation",ROUND($M270/12,2),"Weighted Allocation",$M270*_xll.BC.TURNOVER(Connection,$F270,,,Y$2,Y$3,IF(ApplyDimOnActuals="Yes",_xlfn.HSTACK(DimArray,DimValuesArray),""))*$A270/IF($H270=0,12,$H270),"Manual Allocation",AK270))</f>
        <v/>
      </c>
      <c r="Z270" s="14" t="str" cm="1">
        <f t="array" ref="Z270">IF($F270="","",_xlfn.SWITCH($L270,"Equal allocation",ROUND($M270/12,2),"Weighted Allocation",$M270*_xll.BC.TURNOVER(Connection,$F270,,,Z$2,Z$3,IF(ApplyDimOnActuals="Yes",_xlfn.HSTACK(DimArray,DimValuesArray),""))*$A270/IF($H270=0,12,$H270),"Manual Allocation",AL270))</f>
        <v/>
      </c>
    </row>
    <row r="271" spans="12:26" x14ac:dyDescent="0.45">
      <c r="L271" s="15" t="str">
        <f t="shared" si="14"/>
        <v/>
      </c>
      <c r="M271" s="14" t="str">
        <f t="shared" si="11"/>
        <v/>
      </c>
      <c r="N271" s="14" t="str">
        <f t="shared" si="12"/>
        <v/>
      </c>
      <c r="O271" s="14" t="str" cm="1">
        <f t="array" ref="O271">IF($F271="","",_xlfn.SWITCH($L271,"Equal allocation",ROUND($M271/12,2),"Weighted Allocation",$M271*_xll.BC.TURNOVER(Connection,$F271,,,O$2,O$3,IF(ApplyDimOnActuals="Yes",_xlfn.HSTACK(DimArray,DimValuesArray),""))*$A271/IF($H271=0,12,$H271),"Manual Allocation",AA271))</f>
        <v/>
      </c>
      <c r="P271" s="14" t="str" cm="1">
        <f t="array" ref="P271">IF($F271="","",_xlfn.SWITCH($L271,"Equal allocation",ROUND($M271/12,2),"Weighted Allocation",$M271*_xll.BC.TURNOVER(Connection,$F271,,,P$2,P$3,IF(ApplyDimOnActuals="Yes",_xlfn.HSTACK(DimArray,DimValuesArray),""))*$A271/IF($H271=0,12,$H271),"Manual Allocation",AB271))</f>
        <v/>
      </c>
      <c r="Q271" s="14" t="str" cm="1">
        <f t="array" ref="Q271">IF($F271="","",_xlfn.SWITCH($L271,"Equal allocation",ROUND($M271/12,2),"Weighted Allocation",$M271*_xll.BC.TURNOVER(Connection,$F271,,,Q$2,Q$3,IF(ApplyDimOnActuals="Yes",_xlfn.HSTACK(DimArray,DimValuesArray),""))*$A271/IF($H271=0,12,$H271),"Manual Allocation",AC271))</f>
        <v/>
      </c>
      <c r="R271" s="14" t="str" cm="1">
        <f t="array" ref="R271">IF($F271="","",_xlfn.SWITCH($L271,"Equal allocation",ROUND($M271/12,2),"Weighted Allocation",$M271*_xll.BC.TURNOVER(Connection,$F271,,,R$2,R$3,IF(ApplyDimOnActuals="Yes",_xlfn.HSTACK(DimArray,DimValuesArray),""))*$A271/IF($H271=0,12,$H271),"Manual Allocation",AD271))</f>
        <v/>
      </c>
      <c r="S271" s="14" t="str" cm="1">
        <f t="array" ref="S271">IF($F271="","",_xlfn.SWITCH($L271,"Equal allocation",ROUND($M271/12,2),"Weighted Allocation",$M271*_xll.BC.TURNOVER(Connection,$F271,,,S$2,S$3,IF(ApplyDimOnActuals="Yes",_xlfn.HSTACK(DimArray,DimValuesArray),""))*$A271/IF($H271=0,12,$H271),"Manual Allocation",AE271))</f>
        <v/>
      </c>
      <c r="T271" s="14" t="str" cm="1">
        <f t="array" ref="T271">IF($F271="","",_xlfn.SWITCH($L271,"Equal allocation",ROUND($M271/12,2),"Weighted Allocation",$M271*_xll.BC.TURNOVER(Connection,$F271,,,T$2,T$3,IF(ApplyDimOnActuals="Yes",_xlfn.HSTACK(DimArray,DimValuesArray),""))*$A271/IF($H271=0,12,$H271),"Manual Allocation",AF271))</f>
        <v/>
      </c>
      <c r="U271" s="14" t="str" cm="1">
        <f t="array" ref="U271">IF($F271="","",_xlfn.SWITCH($L271,"Equal allocation",ROUND($M271/12,2),"Weighted Allocation",$M271*_xll.BC.TURNOVER(Connection,$F271,,,U$2,U$3,IF(ApplyDimOnActuals="Yes",_xlfn.HSTACK(DimArray,DimValuesArray),""))*$A271/IF($H271=0,12,$H271),"Manual Allocation",AG271))</f>
        <v/>
      </c>
      <c r="V271" s="14" t="str" cm="1">
        <f t="array" ref="V271">IF($F271="","",_xlfn.SWITCH($L271,"Equal allocation",ROUND($M271/12,2),"Weighted Allocation",$M271*_xll.BC.TURNOVER(Connection,$F271,,,V$2,V$3,IF(ApplyDimOnActuals="Yes",_xlfn.HSTACK(DimArray,DimValuesArray),""))*$A271/IF($H271=0,12,$H271),"Manual Allocation",AH271))</f>
        <v/>
      </c>
      <c r="W271" s="14" t="str" cm="1">
        <f t="array" ref="W271">IF($F271="","",_xlfn.SWITCH($L271,"Equal allocation",ROUND($M271/12,2),"Weighted Allocation",$M271*_xll.BC.TURNOVER(Connection,$F271,,,W$2,W$3,IF(ApplyDimOnActuals="Yes",_xlfn.HSTACK(DimArray,DimValuesArray),""))*$A271/IF($H271=0,12,$H271),"Manual Allocation",AI271))</f>
        <v/>
      </c>
      <c r="X271" s="14" t="str" cm="1">
        <f t="array" ref="X271">IF($F271="","",_xlfn.SWITCH($L271,"Equal allocation",ROUND($M271/12,2),"Weighted Allocation",$M271*_xll.BC.TURNOVER(Connection,$F271,,,X$2,X$3,IF(ApplyDimOnActuals="Yes",_xlfn.HSTACK(DimArray,DimValuesArray),""))*$A271/IF($H271=0,12,$H271),"Manual Allocation",AJ271))</f>
        <v/>
      </c>
      <c r="Y271" s="14" t="str" cm="1">
        <f t="array" ref="Y271">IF($F271="","",_xlfn.SWITCH($L271,"Equal allocation",ROUND($M271/12,2),"Weighted Allocation",$M271*_xll.BC.TURNOVER(Connection,$F271,,,Y$2,Y$3,IF(ApplyDimOnActuals="Yes",_xlfn.HSTACK(DimArray,DimValuesArray),""))*$A271/IF($H271=0,12,$H271),"Manual Allocation",AK271))</f>
        <v/>
      </c>
      <c r="Z271" s="14" t="str" cm="1">
        <f t="array" ref="Z271">IF($F271="","",_xlfn.SWITCH($L271,"Equal allocation",ROUND($M271/12,2),"Weighted Allocation",$M271*_xll.BC.TURNOVER(Connection,$F271,,,Z$2,Z$3,IF(ApplyDimOnActuals="Yes",_xlfn.HSTACK(DimArray,DimValuesArray),""))*$A271/IF($H271=0,12,$H271),"Manual Allocation",AL271))</f>
        <v/>
      </c>
    </row>
    <row r="272" spans="12:26" x14ac:dyDescent="0.45">
      <c r="L272" s="15" t="str">
        <f t="shared" si="14"/>
        <v/>
      </c>
      <c r="M272" s="14" t="str">
        <f t="shared" si="11"/>
        <v/>
      </c>
      <c r="N272" s="14" t="str">
        <f t="shared" si="12"/>
        <v/>
      </c>
      <c r="O272" s="14" t="str" cm="1">
        <f t="array" ref="O272">IF($F272="","",_xlfn.SWITCH($L272,"Equal allocation",ROUND($M272/12,2),"Weighted Allocation",$M272*_xll.BC.TURNOVER(Connection,$F272,,,O$2,O$3,IF(ApplyDimOnActuals="Yes",_xlfn.HSTACK(DimArray,DimValuesArray),""))*$A272/IF($H272=0,12,$H272),"Manual Allocation",AA272))</f>
        <v/>
      </c>
      <c r="P272" s="14" t="str" cm="1">
        <f t="array" ref="P272">IF($F272="","",_xlfn.SWITCH($L272,"Equal allocation",ROUND($M272/12,2),"Weighted Allocation",$M272*_xll.BC.TURNOVER(Connection,$F272,,,P$2,P$3,IF(ApplyDimOnActuals="Yes",_xlfn.HSTACK(DimArray,DimValuesArray),""))*$A272/IF($H272=0,12,$H272),"Manual Allocation",AB272))</f>
        <v/>
      </c>
      <c r="Q272" s="14" t="str" cm="1">
        <f t="array" ref="Q272">IF($F272="","",_xlfn.SWITCH($L272,"Equal allocation",ROUND($M272/12,2),"Weighted Allocation",$M272*_xll.BC.TURNOVER(Connection,$F272,,,Q$2,Q$3,IF(ApplyDimOnActuals="Yes",_xlfn.HSTACK(DimArray,DimValuesArray),""))*$A272/IF($H272=0,12,$H272),"Manual Allocation",AC272))</f>
        <v/>
      </c>
      <c r="R272" s="14" t="str" cm="1">
        <f t="array" ref="R272">IF($F272="","",_xlfn.SWITCH($L272,"Equal allocation",ROUND($M272/12,2),"Weighted Allocation",$M272*_xll.BC.TURNOVER(Connection,$F272,,,R$2,R$3,IF(ApplyDimOnActuals="Yes",_xlfn.HSTACK(DimArray,DimValuesArray),""))*$A272/IF($H272=0,12,$H272),"Manual Allocation",AD272))</f>
        <v/>
      </c>
      <c r="S272" s="14" t="str" cm="1">
        <f t="array" ref="S272">IF($F272="","",_xlfn.SWITCH($L272,"Equal allocation",ROUND($M272/12,2),"Weighted Allocation",$M272*_xll.BC.TURNOVER(Connection,$F272,,,S$2,S$3,IF(ApplyDimOnActuals="Yes",_xlfn.HSTACK(DimArray,DimValuesArray),""))*$A272/IF($H272=0,12,$H272),"Manual Allocation",AE272))</f>
        <v/>
      </c>
      <c r="T272" s="14" t="str" cm="1">
        <f t="array" ref="T272">IF($F272="","",_xlfn.SWITCH($L272,"Equal allocation",ROUND($M272/12,2),"Weighted Allocation",$M272*_xll.BC.TURNOVER(Connection,$F272,,,T$2,T$3,IF(ApplyDimOnActuals="Yes",_xlfn.HSTACK(DimArray,DimValuesArray),""))*$A272/IF($H272=0,12,$H272),"Manual Allocation",AF272))</f>
        <v/>
      </c>
      <c r="U272" s="14" t="str" cm="1">
        <f t="array" ref="U272">IF($F272="","",_xlfn.SWITCH($L272,"Equal allocation",ROUND($M272/12,2),"Weighted Allocation",$M272*_xll.BC.TURNOVER(Connection,$F272,,,U$2,U$3,IF(ApplyDimOnActuals="Yes",_xlfn.HSTACK(DimArray,DimValuesArray),""))*$A272/IF($H272=0,12,$H272),"Manual Allocation",AG272))</f>
        <v/>
      </c>
      <c r="V272" s="14" t="str" cm="1">
        <f t="array" ref="V272">IF($F272="","",_xlfn.SWITCH($L272,"Equal allocation",ROUND($M272/12,2),"Weighted Allocation",$M272*_xll.BC.TURNOVER(Connection,$F272,,,V$2,V$3,IF(ApplyDimOnActuals="Yes",_xlfn.HSTACK(DimArray,DimValuesArray),""))*$A272/IF($H272=0,12,$H272),"Manual Allocation",AH272))</f>
        <v/>
      </c>
      <c r="W272" s="14" t="str" cm="1">
        <f t="array" ref="W272">IF($F272="","",_xlfn.SWITCH($L272,"Equal allocation",ROUND($M272/12,2),"Weighted Allocation",$M272*_xll.BC.TURNOVER(Connection,$F272,,,W$2,W$3,IF(ApplyDimOnActuals="Yes",_xlfn.HSTACK(DimArray,DimValuesArray),""))*$A272/IF($H272=0,12,$H272),"Manual Allocation",AI272))</f>
        <v/>
      </c>
      <c r="X272" s="14" t="str" cm="1">
        <f t="array" ref="X272">IF($F272="","",_xlfn.SWITCH($L272,"Equal allocation",ROUND($M272/12,2),"Weighted Allocation",$M272*_xll.BC.TURNOVER(Connection,$F272,,,X$2,X$3,IF(ApplyDimOnActuals="Yes",_xlfn.HSTACK(DimArray,DimValuesArray),""))*$A272/IF($H272=0,12,$H272),"Manual Allocation",AJ272))</f>
        <v/>
      </c>
      <c r="Y272" s="14" t="str" cm="1">
        <f t="array" ref="Y272">IF($F272="","",_xlfn.SWITCH($L272,"Equal allocation",ROUND($M272/12,2),"Weighted Allocation",$M272*_xll.BC.TURNOVER(Connection,$F272,,,Y$2,Y$3,IF(ApplyDimOnActuals="Yes",_xlfn.HSTACK(DimArray,DimValuesArray),""))*$A272/IF($H272=0,12,$H272),"Manual Allocation",AK272))</f>
        <v/>
      </c>
      <c r="Z272" s="14" t="str" cm="1">
        <f t="array" ref="Z272">IF($F272="","",_xlfn.SWITCH($L272,"Equal allocation",ROUND($M272/12,2),"Weighted Allocation",$M272*_xll.BC.TURNOVER(Connection,$F272,,,Z$2,Z$3,IF(ApplyDimOnActuals="Yes",_xlfn.HSTACK(DimArray,DimValuesArray),""))*$A272/IF($H272=0,12,$H272),"Manual Allocation",AL272))</f>
        <v/>
      </c>
    </row>
    <row r="273" spans="12:26" x14ac:dyDescent="0.45">
      <c r="L273" s="15" t="str">
        <f t="shared" si="14"/>
        <v/>
      </c>
      <c r="M273" s="14" t="str">
        <f t="shared" si="11"/>
        <v/>
      </c>
      <c r="N273" s="14" t="str">
        <f t="shared" si="12"/>
        <v/>
      </c>
      <c r="O273" s="14" t="str" cm="1">
        <f t="array" ref="O273">IF($F273="","",_xlfn.SWITCH($L273,"Equal allocation",ROUND($M273/12,2),"Weighted Allocation",$M273*_xll.BC.TURNOVER(Connection,$F273,,,O$2,O$3,IF(ApplyDimOnActuals="Yes",_xlfn.HSTACK(DimArray,DimValuesArray),""))*$A273/IF($H273=0,12,$H273),"Manual Allocation",AA273))</f>
        <v/>
      </c>
      <c r="P273" s="14" t="str" cm="1">
        <f t="array" ref="P273">IF($F273="","",_xlfn.SWITCH($L273,"Equal allocation",ROUND($M273/12,2),"Weighted Allocation",$M273*_xll.BC.TURNOVER(Connection,$F273,,,P$2,P$3,IF(ApplyDimOnActuals="Yes",_xlfn.HSTACK(DimArray,DimValuesArray),""))*$A273/IF($H273=0,12,$H273),"Manual Allocation",AB273))</f>
        <v/>
      </c>
      <c r="Q273" s="14" t="str" cm="1">
        <f t="array" ref="Q273">IF($F273="","",_xlfn.SWITCH($L273,"Equal allocation",ROUND($M273/12,2),"Weighted Allocation",$M273*_xll.BC.TURNOVER(Connection,$F273,,,Q$2,Q$3,IF(ApplyDimOnActuals="Yes",_xlfn.HSTACK(DimArray,DimValuesArray),""))*$A273/IF($H273=0,12,$H273),"Manual Allocation",AC273))</f>
        <v/>
      </c>
      <c r="R273" s="14" t="str" cm="1">
        <f t="array" ref="R273">IF($F273="","",_xlfn.SWITCH($L273,"Equal allocation",ROUND($M273/12,2),"Weighted Allocation",$M273*_xll.BC.TURNOVER(Connection,$F273,,,R$2,R$3,IF(ApplyDimOnActuals="Yes",_xlfn.HSTACK(DimArray,DimValuesArray),""))*$A273/IF($H273=0,12,$H273),"Manual Allocation",AD273))</f>
        <v/>
      </c>
      <c r="S273" s="14" t="str" cm="1">
        <f t="array" ref="S273">IF($F273="","",_xlfn.SWITCH($L273,"Equal allocation",ROUND($M273/12,2),"Weighted Allocation",$M273*_xll.BC.TURNOVER(Connection,$F273,,,S$2,S$3,IF(ApplyDimOnActuals="Yes",_xlfn.HSTACK(DimArray,DimValuesArray),""))*$A273/IF($H273=0,12,$H273),"Manual Allocation",AE273))</f>
        <v/>
      </c>
      <c r="T273" s="14" t="str" cm="1">
        <f t="array" ref="T273">IF($F273="","",_xlfn.SWITCH($L273,"Equal allocation",ROUND($M273/12,2),"Weighted Allocation",$M273*_xll.BC.TURNOVER(Connection,$F273,,,T$2,T$3,IF(ApplyDimOnActuals="Yes",_xlfn.HSTACK(DimArray,DimValuesArray),""))*$A273/IF($H273=0,12,$H273),"Manual Allocation",AF273))</f>
        <v/>
      </c>
      <c r="U273" s="14" t="str" cm="1">
        <f t="array" ref="U273">IF($F273="","",_xlfn.SWITCH($L273,"Equal allocation",ROUND($M273/12,2),"Weighted Allocation",$M273*_xll.BC.TURNOVER(Connection,$F273,,,U$2,U$3,IF(ApplyDimOnActuals="Yes",_xlfn.HSTACK(DimArray,DimValuesArray),""))*$A273/IF($H273=0,12,$H273),"Manual Allocation",AG273))</f>
        <v/>
      </c>
      <c r="V273" s="14" t="str" cm="1">
        <f t="array" ref="V273">IF($F273="","",_xlfn.SWITCH($L273,"Equal allocation",ROUND($M273/12,2),"Weighted Allocation",$M273*_xll.BC.TURNOVER(Connection,$F273,,,V$2,V$3,IF(ApplyDimOnActuals="Yes",_xlfn.HSTACK(DimArray,DimValuesArray),""))*$A273/IF($H273=0,12,$H273),"Manual Allocation",AH273))</f>
        <v/>
      </c>
      <c r="W273" s="14" t="str" cm="1">
        <f t="array" ref="W273">IF($F273="","",_xlfn.SWITCH($L273,"Equal allocation",ROUND($M273/12,2),"Weighted Allocation",$M273*_xll.BC.TURNOVER(Connection,$F273,,,W$2,W$3,IF(ApplyDimOnActuals="Yes",_xlfn.HSTACK(DimArray,DimValuesArray),""))*$A273/IF($H273=0,12,$H273),"Manual Allocation",AI273))</f>
        <v/>
      </c>
      <c r="X273" s="14" t="str" cm="1">
        <f t="array" ref="X273">IF($F273="","",_xlfn.SWITCH($L273,"Equal allocation",ROUND($M273/12,2),"Weighted Allocation",$M273*_xll.BC.TURNOVER(Connection,$F273,,,X$2,X$3,IF(ApplyDimOnActuals="Yes",_xlfn.HSTACK(DimArray,DimValuesArray),""))*$A273/IF($H273=0,12,$H273),"Manual Allocation",AJ273))</f>
        <v/>
      </c>
      <c r="Y273" s="14" t="str" cm="1">
        <f t="array" ref="Y273">IF($F273="","",_xlfn.SWITCH($L273,"Equal allocation",ROUND($M273/12,2),"Weighted Allocation",$M273*_xll.BC.TURNOVER(Connection,$F273,,,Y$2,Y$3,IF(ApplyDimOnActuals="Yes",_xlfn.HSTACK(DimArray,DimValuesArray),""))*$A273/IF($H273=0,12,$H273),"Manual Allocation",AK273))</f>
        <v/>
      </c>
      <c r="Z273" s="14" t="str" cm="1">
        <f t="array" ref="Z273">IF($F273="","",_xlfn.SWITCH($L273,"Equal allocation",ROUND($M273/12,2),"Weighted Allocation",$M273*_xll.BC.TURNOVER(Connection,$F273,,,Z$2,Z$3,IF(ApplyDimOnActuals="Yes",_xlfn.HSTACK(DimArray,DimValuesArray),""))*$A273/IF($H273=0,12,$H273),"Manual Allocation",AL273))</f>
        <v/>
      </c>
    </row>
    <row r="274" spans="12:26" x14ac:dyDescent="0.45">
      <c r="L274" s="15" t="str">
        <f t="shared" si="14"/>
        <v/>
      </c>
      <c r="M274" s="14" t="str">
        <f t="shared" si="11"/>
        <v/>
      </c>
      <c r="N274" s="14" t="str">
        <f t="shared" si="12"/>
        <v/>
      </c>
      <c r="O274" s="14" t="str" cm="1">
        <f t="array" ref="O274">IF($F274="","",_xlfn.SWITCH($L274,"Equal allocation",ROUND($M274/12,2),"Weighted Allocation",$M274*_xll.BC.TURNOVER(Connection,$F274,,,O$2,O$3,IF(ApplyDimOnActuals="Yes",_xlfn.HSTACK(DimArray,DimValuesArray),""))*$A274/IF($H274=0,12,$H274),"Manual Allocation",AA274))</f>
        <v/>
      </c>
      <c r="P274" s="14" t="str" cm="1">
        <f t="array" ref="P274">IF($F274="","",_xlfn.SWITCH($L274,"Equal allocation",ROUND($M274/12,2),"Weighted Allocation",$M274*_xll.BC.TURNOVER(Connection,$F274,,,P$2,P$3,IF(ApplyDimOnActuals="Yes",_xlfn.HSTACK(DimArray,DimValuesArray),""))*$A274/IF($H274=0,12,$H274),"Manual Allocation",AB274))</f>
        <v/>
      </c>
      <c r="Q274" s="14" t="str" cm="1">
        <f t="array" ref="Q274">IF($F274="","",_xlfn.SWITCH($L274,"Equal allocation",ROUND($M274/12,2),"Weighted Allocation",$M274*_xll.BC.TURNOVER(Connection,$F274,,,Q$2,Q$3,IF(ApplyDimOnActuals="Yes",_xlfn.HSTACK(DimArray,DimValuesArray),""))*$A274/IF($H274=0,12,$H274),"Manual Allocation",AC274))</f>
        <v/>
      </c>
      <c r="R274" s="14" t="str" cm="1">
        <f t="array" ref="R274">IF($F274="","",_xlfn.SWITCH($L274,"Equal allocation",ROUND($M274/12,2),"Weighted Allocation",$M274*_xll.BC.TURNOVER(Connection,$F274,,,R$2,R$3,IF(ApplyDimOnActuals="Yes",_xlfn.HSTACK(DimArray,DimValuesArray),""))*$A274/IF($H274=0,12,$H274),"Manual Allocation",AD274))</f>
        <v/>
      </c>
      <c r="S274" s="14" t="str" cm="1">
        <f t="array" ref="S274">IF($F274="","",_xlfn.SWITCH($L274,"Equal allocation",ROUND($M274/12,2),"Weighted Allocation",$M274*_xll.BC.TURNOVER(Connection,$F274,,,S$2,S$3,IF(ApplyDimOnActuals="Yes",_xlfn.HSTACK(DimArray,DimValuesArray),""))*$A274/IF($H274=0,12,$H274),"Manual Allocation",AE274))</f>
        <v/>
      </c>
      <c r="T274" s="14" t="str" cm="1">
        <f t="array" ref="T274">IF($F274="","",_xlfn.SWITCH($L274,"Equal allocation",ROUND($M274/12,2),"Weighted Allocation",$M274*_xll.BC.TURNOVER(Connection,$F274,,,T$2,T$3,IF(ApplyDimOnActuals="Yes",_xlfn.HSTACK(DimArray,DimValuesArray),""))*$A274/IF($H274=0,12,$H274),"Manual Allocation",AF274))</f>
        <v/>
      </c>
      <c r="U274" s="14" t="str" cm="1">
        <f t="array" ref="U274">IF($F274="","",_xlfn.SWITCH($L274,"Equal allocation",ROUND($M274/12,2),"Weighted Allocation",$M274*_xll.BC.TURNOVER(Connection,$F274,,,U$2,U$3,IF(ApplyDimOnActuals="Yes",_xlfn.HSTACK(DimArray,DimValuesArray),""))*$A274/IF($H274=0,12,$H274),"Manual Allocation",AG274))</f>
        <v/>
      </c>
      <c r="V274" s="14" t="str" cm="1">
        <f t="array" ref="V274">IF($F274="","",_xlfn.SWITCH($L274,"Equal allocation",ROUND($M274/12,2),"Weighted Allocation",$M274*_xll.BC.TURNOVER(Connection,$F274,,,V$2,V$3,IF(ApplyDimOnActuals="Yes",_xlfn.HSTACK(DimArray,DimValuesArray),""))*$A274/IF($H274=0,12,$H274),"Manual Allocation",AH274))</f>
        <v/>
      </c>
      <c r="W274" s="14" t="str" cm="1">
        <f t="array" ref="W274">IF($F274="","",_xlfn.SWITCH($L274,"Equal allocation",ROUND($M274/12,2),"Weighted Allocation",$M274*_xll.BC.TURNOVER(Connection,$F274,,,W$2,W$3,IF(ApplyDimOnActuals="Yes",_xlfn.HSTACK(DimArray,DimValuesArray),""))*$A274/IF($H274=0,12,$H274),"Manual Allocation",AI274))</f>
        <v/>
      </c>
      <c r="X274" s="14" t="str" cm="1">
        <f t="array" ref="X274">IF($F274="","",_xlfn.SWITCH($L274,"Equal allocation",ROUND($M274/12,2),"Weighted Allocation",$M274*_xll.BC.TURNOVER(Connection,$F274,,,X$2,X$3,IF(ApplyDimOnActuals="Yes",_xlfn.HSTACK(DimArray,DimValuesArray),""))*$A274/IF($H274=0,12,$H274),"Manual Allocation",AJ274))</f>
        <v/>
      </c>
      <c r="Y274" s="14" t="str" cm="1">
        <f t="array" ref="Y274">IF($F274="","",_xlfn.SWITCH($L274,"Equal allocation",ROUND($M274/12,2),"Weighted Allocation",$M274*_xll.BC.TURNOVER(Connection,$F274,,,Y$2,Y$3,IF(ApplyDimOnActuals="Yes",_xlfn.HSTACK(DimArray,DimValuesArray),""))*$A274/IF($H274=0,12,$H274),"Manual Allocation",AK274))</f>
        <v/>
      </c>
      <c r="Z274" s="14" t="str" cm="1">
        <f t="array" ref="Z274">IF($F274="","",_xlfn.SWITCH($L274,"Equal allocation",ROUND($M274/12,2),"Weighted Allocation",$M274*_xll.BC.TURNOVER(Connection,$F274,,,Z$2,Z$3,IF(ApplyDimOnActuals="Yes",_xlfn.HSTACK(DimArray,DimValuesArray),""))*$A274/IF($H274=0,12,$H274),"Manual Allocation",AL274))</f>
        <v/>
      </c>
    </row>
    <row r="275" spans="12:26" x14ac:dyDescent="0.45">
      <c r="L275" s="15" t="str">
        <f t="shared" si="14"/>
        <v/>
      </c>
      <c r="M275" s="14" t="str">
        <f t="shared" si="11"/>
        <v/>
      </c>
      <c r="N275" s="14" t="str">
        <f t="shared" si="12"/>
        <v/>
      </c>
      <c r="O275" s="14" t="str" cm="1">
        <f t="array" ref="O275">IF($F275="","",_xlfn.SWITCH($L275,"Equal allocation",ROUND($M275/12,2),"Weighted Allocation",$M275*_xll.BC.TURNOVER(Connection,$F275,,,O$2,O$3,IF(ApplyDimOnActuals="Yes",_xlfn.HSTACK(DimArray,DimValuesArray),""))*$A275/IF($H275=0,12,$H275),"Manual Allocation",AA275))</f>
        <v/>
      </c>
      <c r="P275" s="14" t="str" cm="1">
        <f t="array" ref="P275">IF($F275="","",_xlfn.SWITCH($L275,"Equal allocation",ROUND($M275/12,2),"Weighted Allocation",$M275*_xll.BC.TURNOVER(Connection,$F275,,,P$2,P$3,IF(ApplyDimOnActuals="Yes",_xlfn.HSTACK(DimArray,DimValuesArray),""))*$A275/IF($H275=0,12,$H275),"Manual Allocation",AB275))</f>
        <v/>
      </c>
      <c r="Q275" s="14" t="str" cm="1">
        <f t="array" ref="Q275">IF($F275="","",_xlfn.SWITCH($L275,"Equal allocation",ROUND($M275/12,2),"Weighted Allocation",$M275*_xll.BC.TURNOVER(Connection,$F275,,,Q$2,Q$3,IF(ApplyDimOnActuals="Yes",_xlfn.HSTACK(DimArray,DimValuesArray),""))*$A275/IF($H275=0,12,$H275),"Manual Allocation",AC275))</f>
        <v/>
      </c>
      <c r="R275" s="14" t="str" cm="1">
        <f t="array" ref="R275">IF($F275="","",_xlfn.SWITCH($L275,"Equal allocation",ROUND($M275/12,2),"Weighted Allocation",$M275*_xll.BC.TURNOVER(Connection,$F275,,,R$2,R$3,IF(ApplyDimOnActuals="Yes",_xlfn.HSTACK(DimArray,DimValuesArray),""))*$A275/IF($H275=0,12,$H275),"Manual Allocation",AD275))</f>
        <v/>
      </c>
      <c r="S275" s="14" t="str" cm="1">
        <f t="array" ref="S275">IF($F275="","",_xlfn.SWITCH($L275,"Equal allocation",ROUND($M275/12,2),"Weighted Allocation",$M275*_xll.BC.TURNOVER(Connection,$F275,,,S$2,S$3,IF(ApplyDimOnActuals="Yes",_xlfn.HSTACK(DimArray,DimValuesArray),""))*$A275/IF($H275=0,12,$H275),"Manual Allocation",AE275))</f>
        <v/>
      </c>
      <c r="T275" s="14" t="str" cm="1">
        <f t="array" ref="T275">IF($F275="","",_xlfn.SWITCH($L275,"Equal allocation",ROUND($M275/12,2),"Weighted Allocation",$M275*_xll.BC.TURNOVER(Connection,$F275,,,T$2,T$3,IF(ApplyDimOnActuals="Yes",_xlfn.HSTACK(DimArray,DimValuesArray),""))*$A275/IF($H275=0,12,$H275),"Manual Allocation",AF275))</f>
        <v/>
      </c>
      <c r="U275" s="14" t="str" cm="1">
        <f t="array" ref="U275">IF($F275="","",_xlfn.SWITCH($L275,"Equal allocation",ROUND($M275/12,2),"Weighted Allocation",$M275*_xll.BC.TURNOVER(Connection,$F275,,,U$2,U$3,IF(ApplyDimOnActuals="Yes",_xlfn.HSTACK(DimArray,DimValuesArray),""))*$A275/IF($H275=0,12,$H275),"Manual Allocation",AG275))</f>
        <v/>
      </c>
      <c r="V275" s="14" t="str" cm="1">
        <f t="array" ref="V275">IF($F275="","",_xlfn.SWITCH($L275,"Equal allocation",ROUND($M275/12,2),"Weighted Allocation",$M275*_xll.BC.TURNOVER(Connection,$F275,,,V$2,V$3,IF(ApplyDimOnActuals="Yes",_xlfn.HSTACK(DimArray,DimValuesArray),""))*$A275/IF($H275=0,12,$H275),"Manual Allocation",AH275))</f>
        <v/>
      </c>
      <c r="W275" s="14" t="str" cm="1">
        <f t="array" ref="W275">IF($F275="","",_xlfn.SWITCH($L275,"Equal allocation",ROUND($M275/12,2),"Weighted Allocation",$M275*_xll.BC.TURNOVER(Connection,$F275,,,W$2,W$3,IF(ApplyDimOnActuals="Yes",_xlfn.HSTACK(DimArray,DimValuesArray),""))*$A275/IF($H275=0,12,$H275),"Manual Allocation",AI275))</f>
        <v/>
      </c>
      <c r="X275" s="14" t="str" cm="1">
        <f t="array" ref="X275">IF($F275="","",_xlfn.SWITCH($L275,"Equal allocation",ROUND($M275/12,2),"Weighted Allocation",$M275*_xll.BC.TURNOVER(Connection,$F275,,,X$2,X$3,IF(ApplyDimOnActuals="Yes",_xlfn.HSTACK(DimArray,DimValuesArray),""))*$A275/IF($H275=0,12,$H275),"Manual Allocation",AJ275))</f>
        <v/>
      </c>
      <c r="Y275" s="14" t="str" cm="1">
        <f t="array" ref="Y275">IF($F275="","",_xlfn.SWITCH($L275,"Equal allocation",ROUND($M275/12,2),"Weighted Allocation",$M275*_xll.BC.TURNOVER(Connection,$F275,,,Y$2,Y$3,IF(ApplyDimOnActuals="Yes",_xlfn.HSTACK(DimArray,DimValuesArray),""))*$A275/IF($H275=0,12,$H275),"Manual Allocation",AK275))</f>
        <v/>
      </c>
      <c r="Z275" s="14" t="str" cm="1">
        <f t="array" ref="Z275">IF($F275="","",_xlfn.SWITCH($L275,"Equal allocation",ROUND($M275/12,2),"Weighted Allocation",$M275*_xll.BC.TURNOVER(Connection,$F275,,,Z$2,Z$3,IF(ApplyDimOnActuals="Yes",_xlfn.HSTACK(DimArray,DimValuesArray),""))*$A275/IF($H275=0,12,$H275),"Manual Allocation",AL275))</f>
        <v/>
      </c>
    </row>
    <row r="276" spans="12:26" x14ac:dyDescent="0.45">
      <c r="L276" s="15" t="str">
        <f t="shared" si="14"/>
        <v/>
      </c>
      <c r="M276" s="14" t="str">
        <f t="shared" si="11"/>
        <v/>
      </c>
      <c r="N276" s="14" t="str">
        <f t="shared" si="12"/>
        <v/>
      </c>
      <c r="O276" s="14" t="str" cm="1">
        <f t="array" ref="O276">IF($F276="","",_xlfn.SWITCH($L276,"Equal allocation",ROUND($M276/12,2),"Weighted Allocation",$M276*_xll.BC.TURNOVER(Connection,$F276,,,O$2,O$3,IF(ApplyDimOnActuals="Yes",_xlfn.HSTACK(DimArray,DimValuesArray),""))*$A276/IF($H276=0,12,$H276),"Manual Allocation",AA276))</f>
        <v/>
      </c>
      <c r="P276" s="14" t="str" cm="1">
        <f t="array" ref="P276">IF($F276="","",_xlfn.SWITCH($L276,"Equal allocation",ROUND($M276/12,2),"Weighted Allocation",$M276*_xll.BC.TURNOVER(Connection,$F276,,,P$2,P$3,IF(ApplyDimOnActuals="Yes",_xlfn.HSTACK(DimArray,DimValuesArray),""))*$A276/IF($H276=0,12,$H276),"Manual Allocation",AB276))</f>
        <v/>
      </c>
      <c r="Q276" s="14" t="str" cm="1">
        <f t="array" ref="Q276">IF($F276="","",_xlfn.SWITCH($L276,"Equal allocation",ROUND($M276/12,2),"Weighted Allocation",$M276*_xll.BC.TURNOVER(Connection,$F276,,,Q$2,Q$3,IF(ApplyDimOnActuals="Yes",_xlfn.HSTACK(DimArray,DimValuesArray),""))*$A276/IF($H276=0,12,$H276),"Manual Allocation",AC276))</f>
        <v/>
      </c>
      <c r="R276" s="14" t="str" cm="1">
        <f t="array" ref="R276">IF($F276="","",_xlfn.SWITCH($L276,"Equal allocation",ROUND($M276/12,2),"Weighted Allocation",$M276*_xll.BC.TURNOVER(Connection,$F276,,,R$2,R$3,IF(ApplyDimOnActuals="Yes",_xlfn.HSTACK(DimArray,DimValuesArray),""))*$A276/IF($H276=0,12,$H276),"Manual Allocation",AD276))</f>
        <v/>
      </c>
      <c r="S276" s="14" t="str" cm="1">
        <f t="array" ref="S276">IF($F276="","",_xlfn.SWITCH($L276,"Equal allocation",ROUND($M276/12,2),"Weighted Allocation",$M276*_xll.BC.TURNOVER(Connection,$F276,,,S$2,S$3,IF(ApplyDimOnActuals="Yes",_xlfn.HSTACK(DimArray,DimValuesArray),""))*$A276/IF($H276=0,12,$H276),"Manual Allocation",AE276))</f>
        <v/>
      </c>
      <c r="T276" s="14" t="str" cm="1">
        <f t="array" ref="T276">IF($F276="","",_xlfn.SWITCH($L276,"Equal allocation",ROUND($M276/12,2),"Weighted Allocation",$M276*_xll.BC.TURNOVER(Connection,$F276,,,T$2,T$3,IF(ApplyDimOnActuals="Yes",_xlfn.HSTACK(DimArray,DimValuesArray),""))*$A276/IF($H276=0,12,$H276),"Manual Allocation",AF276))</f>
        <v/>
      </c>
      <c r="U276" s="14" t="str" cm="1">
        <f t="array" ref="U276">IF($F276="","",_xlfn.SWITCH($L276,"Equal allocation",ROUND($M276/12,2),"Weighted Allocation",$M276*_xll.BC.TURNOVER(Connection,$F276,,,U$2,U$3,IF(ApplyDimOnActuals="Yes",_xlfn.HSTACK(DimArray,DimValuesArray),""))*$A276/IF($H276=0,12,$H276),"Manual Allocation",AG276))</f>
        <v/>
      </c>
      <c r="V276" s="14" t="str" cm="1">
        <f t="array" ref="V276">IF($F276="","",_xlfn.SWITCH($L276,"Equal allocation",ROUND($M276/12,2),"Weighted Allocation",$M276*_xll.BC.TURNOVER(Connection,$F276,,,V$2,V$3,IF(ApplyDimOnActuals="Yes",_xlfn.HSTACK(DimArray,DimValuesArray),""))*$A276/IF($H276=0,12,$H276),"Manual Allocation",AH276))</f>
        <v/>
      </c>
      <c r="W276" s="14" t="str" cm="1">
        <f t="array" ref="W276">IF($F276="","",_xlfn.SWITCH($L276,"Equal allocation",ROUND($M276/12,2),"Weighted Allocation",$M276*_xll.BC.TURNOVER(Connection,$F276,,,W$2,W$3,IF(ApplyDimOnActuals="Yes",_xlfn.HSTACK(DimArray,DimValuesArray),""))*$A276/IF($H276=0,12,$H276),"Manual Allocation",AI276))</f>
        <v/>
      </c>
      <c r="X276" s="14" t="str" cm="1">
        <f t="array" ref="X276">IF($F276="","",_xlfn.SWITCH($L276,"Equal allocation",ROUND($M276/12,2),"Weighted Allocation",$M276*_xll.BC.TURNOVER(Connection,$F276,,,X$2,X$3,IF(ApplyDimOnActuals="Yes",_xlfn.HSTACK(DimArray,DimValuesArray),""))*$A276/IF($H276=0,12,$H276),"Manual Allocation",AJ276))</f>
        <v/>
      </c>
      <c r="Y276" s="14" t="str" cm="1">
        <f t="array" ref="Y276">IF($F276="","",_xlfn.SWITCH($L276,"Equal allocation",ROUND($M276/12,2),"Weighted Allocation",$M276*_xll.BC.TURNOVER(Connection,$F276,,,Y$2,Y$3,IF(ApplyDimOnActuals="Yes",_xlfn.HSTACK(DimArray,DimValuesArray),""))*$A276/IF($H276=0,12,$H276),"Manual Allocation",AK276))</f>
        <v/>
      </c>
      <c r="Z276" s="14" t="str" cm="1">
        <f t="array" ref="Z276">IF($F276="","",_xlfn.SWITCH($L276,"Equal allocation",ROUND($M276/12,2),"Weighted Allocation",$M276*_xll.BC.TURNOVER(Connection,$F276,,,Z$2,Z$3,IF(ApplyDimOnActuals="Yes",_xlfn.HSTACK(DimArray,DimValuesArray),""))*$A276/IF($H276=0,12,$H276),"Manual Allocation",AL276))</f>
        <v/>
      </c>
    </row>
    <row r="277" spans="12:26" x14ac:dyDescent="0.45">
      <c r="L277" s="15" t="str">
        <f t="shared" si="14"/>
        <v/>
      </c>
      <c r="M277" s="14" t="str">
        <f t="shared" si="11"/>
        <v/>
      </c>
      <c r="N277" s="14" t="str">
        <f t="shared" si="12"/>
        <v/>
      </c>
      <c r="O277" s="14" t="str" cm="1">
        <f t="array" ref="O277">IF($F277="","",_xlfn.SWITCH($L277,"Equal allocation",ROUND($M277/12,2),"Weighted Allocation",$M277*_xll.BC.TURNOVER(Connection,$F277,,,O$2,O$3,IF(ApplyDimOnActuals="Yes",_xlfn.HSTACK(DimArray,DimValuesArray),""))*$A277/IF($H277=0,12,$H277),"Manual Allocation",AA277))</f>
        <v/>
      </c>
      <c r="P277" s="14" t="str" cm="1">
        <f t="array" ref="P277">IF($F277="","",_xlfn.SWITCH($L277,"Equal allocation",ROUND($M277/12,2),"Weighted Allocation",$M277*_xll.BC.TURNOVER(Connection,$F277,,,P$2,P$3,IF(ApplyDimOnActuals="Yes",_xlfn.HSTACK(DimArray,DimValuesArray),""))*$A277/IF($H277=0,12,$H277),"Manual Allocation",AB277))</f>
        <v/>
      </c>
      <c r="Q277" s="14" t="str" cm="1">
        <f t="array" ref="Q277">IF($F277="","",_xlfn.SWITCH($L277,"Equal allocation",ROUND($M277/12,2),"Weighted Allocation",$M277*_xll.BC.TURNOVER(Connection,$F277,,,Q$2,Q$3,IF(ApplyDimOnActuals="Yes",_xlfn.HSTACK(DimArray,DimValuesArray),""))*$A277/IF($H277=0,12,$H277),"Manual Allocation",AC277))</f>
        <v/>
      </c>
      <c r="R277" s="14" t="str" cm="1">
        <f t="array" ref="R277">IF($F277="","",_xlfn.SWITCH($L277,"Equal allocation",ROUND($M277/12,2),"Weighted Allocation",$M277*_xll.BC.TURNOVER(Connection,$F277,,,R$2,R$3,IF(ApplyDimOnActuals="Yes",_xlfn.HSTACK(DimArray,DimValuesArray),""))*$A277/IF($H277=0,12,$H277),"Manual Allocation",AD277))</f>
        <v/>
      </c>
      <c r="S277" s="14" t="str" cm="1">
        <f t="array" ref="S277">IF($F277="","",_xlfn.SWITCH($L277,"Equal allocation",ROUND($M277/12,2),"Weighted Allocation",$M277*_xll.BC.TURNOVER(Connection,$F277,,,S$2,S$3,IF(ApplyDimOnActuals="Yes",_xlfn.HSTACK(DimArray,DimValuesArray),""))*$A277/IF($H277=0,12,$H277),"Manual Allocation",AE277))</f>
        <v/>
      </c>
      <c r="T277" s="14" t="str" cm="1">
        <f t="array" ref="T277">IF($F277="","",_xlfn.SWITCH($L277,"Equal allocation",ROUND($M277/12,2),"Weighted Allocation",$M277*_xll.BC.TURNOVER(Connection,$F277,,,T$2,T$3,IF(ApplyDimOnActuals="Yes",_xlfn.HSTACK(DimArray,DimValuesArray),""))*$A277/IF($H277=0,12,$H277),"Manual Allocation",AF277))</f>
        <v/>
      </c>
      <c r="U277" s="14" t="str" cm="1">
        <f t="array" ref="U277">IF($F277="","",_xlfn.SWITCH($L277,"Equal allocation",ROUND($M277/12,2),"Weighted Allocation",$M277*_xll.BC.TURNOVER(Connection,$F277,,,U$2,U$3,IF(ApplyDimOnActuals="Yes",_xlfn.HSTACK(DimArray,DimValuesArray),""))*$A277/IF($H277=0,12,$H277),"Manual Allocation",AG277))</f>
        <v/>
      </c>
      <c r="V277" s="14" t="str" cm="1">
        <f t="array" ref="V277">IF($F277="","",_xlfn.SWITCH($L277,"Equal allocation",ROUND($M277/12,2),"Weighted Allocation",$M277*_xll.BC.TURNOVER(Connection,$F277,,,V$2,V$3,IF(ApplyDimOnActuals="Yes",_xlfn.HSTACK(DimArray,DimValuesArray),""))*$A277/IF($H277=0,12,$H277),"Manual Allocation",AH277))</f>
        <v/>
      </c>
      <c r="W277" s="14" t="str" cm="1">
        <f t="array" ref="W277">IF($F277="","",_xlfn.SWITCH($L277,"Equal allocation",ROUND($M277/12,2),"Weighted Allocation",$M277*_xll.BC.TURNOVER(Connection,$F277,,,W$2,W$3,IF(ApplyDimOnActuals="Yes",_xlfn.HSTACK(DimArray,DimValuesArray),""))*$A277/IF($H277=0,12,$H277),"Manual Allocation",AI277))</f>
        <v/>
      </c>
      <c r="X277" s="14" t="str" cm="1">
        <f t="array" ref="X277">IF($F277="","",_xlfn.SWITCH($L277,"Equal allocation",ROUND($M277/12,2),"Weighted Allocation",$M277*_xll.BC.TURNOVER(Connection,$F277,,,X$2,X$3,IF(ApplyDimOnActuals="Yes",_xlfn.HSTACK(DimArray,DimValuesArray),""))*$A277/IF($H277=0,12,$H277),"Manual Allocation",AJ277))</f>
        <v/>
      </c>
      <c r="Y277" s="14" t="str" cm="1">
        <f t="array" ref="Y277">IF($F277="","",_xlfn.SWITCH($L277,"Equal allocation",ROUND($M277/12,2),"Weighted Allocation",$M277*_xll.BC.TURNOVER(Connection,$F277,,,Y$2,Y$3,IF(ApplyDimOnActuals="Yes",_xlfn.HSTACK(DimArray,DimValuesArray),""))*$A277/IF($H277=0,12,$H277),"Manual Allocation",AK277))</f>
        <v/>
      </c>
      <c r="Z277" s="14" t="str" cm="1">
        <f t="array" ref="Z277">IF($F277="","",_xlfn.SWITCH($L277,"Equal allocation",ROUND($M277/12,2),"Weighted Allocation",$M277*_xll.BC.TURNOVER(Connection,$F277,,,Z$2,Z$3,IF(ApplyDimOnActuals="Yes",_xlfn.HSTACK(DimArray,DimValuesArray),""))*$A277/IF($H277=0,12,$H277),"Manual Allocation",AL277))</f>
        <v/>
      </c>
    </row>
    <row r="278" spans="12:26" x14ac:dyDescent="0.45">
      <c r="L278" s="15" t="str">
        <f t="shared" si="14"/>
        <v/>
      </c>
      <c r="M278" s="14" t="str">
        <f t="shared" si="11"/>
        <v/>
      </c>
      <c r="N278" s="14" t="str">
        <f t="shared" si="12"/>
        <v/>
      </c>
      <c r="O278" s="14" t="str" cm="1">
        <f t="array" ref="O278">IF($F278="","",_xlfn.SWITCH($L278,"Equal allocation",ROUND($M278/12,2),"Weighted Allocation",$M278*_xll.BC.TURNOVER(Connection,$F278,,,O$2,O$3,IF(ApplyDimOnActuals="Yes",_xlfn.HSTACK(DimArray,DimValuesArray),""))*$A278/IF($H278=0,12,$H278),"Manual Allocation",AA278))</f>
        <v/>
      </c>
      <c r="P278" s="14" t="str" cm="1">
        <f t="array" ref="P278">IF($F278="","",_xlfn.SWITCH($L278,"Equal allocation",ROUND($M278/12,2),"Weighted Allocation",$M278*_xll.BC.TURNOVER(Connection,$F278,,,P$2,P$3,IF(ApplyDimOnActuals="Yes",_xlfn.HSTACK(DimArray,DimValuesArray),""))*$A278/IF($H278=0,12,$H278),"Manual Allocation",AB278))</f>
        <v/>
      </c>
      <c r="Q278" s="14" t="str" cm="1">
        <f t="array" ref="Q278">IF($F278="","",_xlfn.SWITCH($L278,"Equal allocation",ROUND($M278/12,2),"Weighted Allocation",$M278*_xll.BC.TURNOVER(Connection,$F278,,,Q$2,Q$3,IF(ApplyDimOnActuals="Yes",_xlfn.HSTACK(DimArray,DimValuesArray),""))*$A278/IF($H278=0,12,$H278),"Manual Allocation",AC278))</f>
        <v/>
      </c>
      <c r="R278" s="14" t="str" cm="1">
        <f t="array" ref="R278">IF($F278="","",_xlfn.SWITCH($L278,"Equal allocation",ROUND($M278/12,2),"Weighted Allocation",$M278*_xll.BC.TURNOVER(Connection,$F278,,,R$2,R$3,IF(ApplyDimOnActuals="Yes",_xlfn.HSTACK(DimArray,DimValuesArray),""))*$A278/IF($H278=0,12,$H278),"Manual Allocation",AD278))</f>
        <v/>
      </c>
      <c r="S278" s="14" t="str" cm="1">
        <f t="array" ref="S278">IF($F278="","",_xlfn.SWITCH($L278,"Equal allocation",ROUND($M278/12,2),"Weighted Allocation",$M278*_xll.BC.TURNOVER(Connection,$F278,,,S$2,S$3,IF(ApplyDimOnActuals="Yes",_xlfn.HSTACK(DimArray,DimValuesArray),""))*$A278/IF($H278=0,12,$H278),"Manual Allocation",AE278))</f>
        <v/>
      </c>
      <c r="T278" s="14" t="str" cm="1">
        <f t="array" ref="T278">IF($F278="","",_xlfn.SWITCH($L278,"Equal allocation",ROUND($M278/12,2),"Weighted Allocation",$M278*_xll.BC.TURNOVER(Connection,$F278,,,T$2,T$3,IF(ApplyDimOnActuals="Yes",_xlfn.HSTACK(DimArray,DimValuesArray),""))*$A278/IF($H278=0,12,$H278),"Manual Allocation",AF278))</f>
        <v/>
      </c>
      <c r="U278" s="14" t="str" cm="1">
        <f t="array" ref="U278">IF($F278="","",_xlfn.SWITCH($L278,"Equal allocation",ROUND($M278/12,2),"Weighted Allocation",$M278*_xll.BC.TURNOVER(Connection,$F278,,,U$2,U$3,IF(ApplyDimOnActuals="Yes",_xlfn.HSTACK(DimArray,DimValuesArray),""))*$A278/IF($H278=0,12,$H278),"Manual Allocation",AG278))</f>
        <v/>
      </c>
      <c r="V278" s="14" t="str" cm="1">
        <f t="array" ref="V278">IF($F278="","",_xlfn.SWITCH($L278,"Equal allocation",ROUND($M278/12,2),"Weighted Allocation",$M278*_xll.BC.TURNOVER(Connection,$F278,,,V$2,V$3,IF(ApplyDimOnActuals="Yes",_xlfn.HSTACK(DimArray,DimValuesArray),""))*$A278/IF($H278=0,12,$H278),"Manual Allocation",AH278))</f>
        <v/>
      </c>
      <c r="W278" s="14" t="str" cm="1">
        <f t="array" ref="W278">IF($F278="","",_xlfn.SWITCH($L278,"Equal allocation",ROUND($M278/12,2),"Weighted Allocation",$M278*_xll.BC.TURNOVER(Connection,$F278,,,W$2,W$3,IF(ApplyDimOnActuals="Yes",_xlfn.HSTACK(DimArray,DimValuesArray),""))*$A278/IF($H278=0,12,$H278),"Manual Allocation",AI278))</f>
        <v/>
      </c>
      <c r="X278" s="14" t="str" cm="1">
        <f t="array" ref="X278">IF($F278="","",_xlfn.SWITCH($L278,"Equal allocation",ROUND($M278/12,2),"Weighted Allocation",$M278*_xll.BC.TURNOVER(Connection,$F278,,,X$2,X$3,IF(ApplyDimOnActuals="Yes",_xlfn.HSTACK(DimArray,DimValuesArray),""))*$A278/IF($H278=0,12,$H278),"Manual Allocation",AJ278))</f>
        <v/>
      </c>
      <c r="Y278" s="14" t="str" cm="1">
        <f t="array" ref="Y278">IF($F278="","",_xlfn.SWITCH($L278,"Equal allocation",ROUND($M278/12,2),"Weighted Allocation",$M278*_xll.BC.TURNOVER(Connection,$F278,,,Y$2,Y$3,IF(ApplyDimOnActuals="Yes",_xlfn.HSTACK(DimArray,DimValuesArray),""))*$A278/IF($H278=0,12,$H278),"Manual Allocation",AK278))</f>
        <v/>
      </c>
      <c r="Z278" s="14" t="str" cm="1">
        <f t="array" ref="Z278">IF($F278="","",_xlfn.SWITCH($L278,"Equal allocation",ROUND($M278/12,2),"Weighted Allocation",$M278*_xll.BC.TURNOVER(Connection,$F278,,,Z$2,Z$3,IF(ApplyDimOnActuals="Yes",_xlfn.HSTACK(DimArray,DimValuesArray),""))*$A278/IF($H278=0,12,$H278),"Manual Allocation",AL278))</f>
        <v/>
      </c>
    </row>
    <row r="279" spans="12:26" x14ac:dyDescent="0.45">
      <c r="L279" s="15" t="str">
        <f t="shared" si="14"/>
        <v/>
      </c>
      <c r="M279" s="14" t="str">
        <f t="shared" si="11"/>
        <v/>
      </c>
      <c r="N279" s="14" t="str">
        <f t="shared" si="12"/>
        <v/>
      </c>
      <c r="O279" s="14" t="str" cm="1">
        <f t="array" ref="O279">IF($F279="","",_xlfn.SWITCH($L279,"Equal allocation",ROUND($M279/12,2),"Weighted Allocation",$M279*_xll.BC.TURNOVER(Connection,$F279,,,O$2,O$3,IF(ApplyDimOnActuals="Yes",_xlfn.HSTACK(DimArray,DimValuesArray),""))*$A279/IF($H279=0,12,$H279),"Manual Allocation",AA279))</f>
        <v/>
      </c>
      <c r="P279" s="14" t="str" cm="1">
        <f t="array" ref="P279">IF($F279="","",_xlfn.SWITCH($L279,"Equal allocation",ROUND($M279/12,2),"Weighted Allocation",$M279*_xll.BC.TURNOVER(Connection,$F279,,,P$2,P$3,IF(ApplyDimOnActuals="Yes",_xlfn.HSTACK(DimArray,DimValuesArray),""))*$A279/IF($H279=0,12,$H279),"Manual Allocation",AB279))</f>
        <v/>
      </c>
      <c r="Q279" s="14" t="str" cm="1">
        <f t="array" ref="Q279">IF($F279="","",_xlfn.SWITCH($L279,"Equal allocation",ROUND($M279/12,2),"Weighted Allocation",$M279*_xll.BC.TURNOVER(Connection,$F279,,,Q$2,Q$3,IF(ApplyDimOnActuals="Yes",_xlfn.HSTACK(DimArray,DimValuesArray),""))*$A279/IF($H279=0,12,$H279),"Manual Allocation",AC279))</f>
        <v/>
      </c>
      <c r="R279" s="14" t="str" cm="1">
        <f t="array" ref="R279">IF($F279="","",_xlfn.SWITCH($L279,"Equal allocation",ROUND($M279/12,2),"Weighted Allocation",$M279*_xll.BC.TURNOVER(Connection,$F279,,,R$2,R$3,IF(ApplyDimOnActuals="Yes",_xlfn.HSTACK(DimArray,DimValuesArray),""))*$A279/IF($H279=0,12,$H279),"Manual Allocation",AD279))</f>
        <v/>
      </c>
      <c r="S279" s="14" t="str" cm="1">
        <f t="array" ref="S279">IF($F279="","",_xlfn.SWITCH($L279,"Equal allocation",ROUND($M279/12,2),"Weighted Allocation",$M279*_xll.BC.TURNOVER(Connection,$F279,,,S$2,S$3,IF(ApplyDimOnActuals="Yes",_xlfn.HSTACK(DimArray,DimValuesArray),""))*$A279/IF($H279=0,12,$H279),"Manual Allocation",AE279))</f>
        <v/>
      </c>
      <c r="T279" s="14" t="str" cm="1">
        <f t="array" ref="T279">IF($F279="","",_xlfn.SWITCH($L279,"Equal allocation",ROUND($M279/12,2),"Weighted Allocation",$M279*_xll.BC.TURNOVER(Connection,$F279,,,T$2,T$3,IF(ApplyDimOnActuals="Yes",_xlfn.HSTACK(DimArray,DimValuesArray),""))*$A279/IF($H279=0,12,$H279),"Manual Allocation",AF279))</f>
        <v/>
      </c>
      <c r="U279" s="14" t="str" cm="1">
        <f t="array" ref="U279">IF($F279="","",_xlfn.SWITCH($L279,"Equal allocation",ROUND($M279/12,2),"Weighted Allocation",$M279*_xll.BC.TURNOVER(Connection,$F279,,,U$2,U$3,IF(ApplyDimOnActuals="Yes",_xlfn.HSTACK(DimArray,DimValuesArray),""))*$A279/IF($H279=0,12,$H279),"Manual Allocation",AG279))</f>
        <v/>
      </c>
      <c r="V279" s="14" t="str" cm="1">
        <f t="array" ref="V279">IF($F279="","",_xlfn.SWITCH($L279,"Equal allocation",ROUND($M279/12,2),"Weighted Allocation",$M279*_xll.BC.TURNOVER(Connection,$F279,,,V$2,V$3,IF(ApplyDimOnActuals="Yes",_xlfn.HSTACK(DimArray,DimValuesArray),""))*$A279/IF($H279=0,12,$H279),"Manual Allocation",AH279))</f>
        <v/>
      </c>
      <c r="W279" s="14" t="str" cm="1">
        <f t="array" ref="W279">IF($F279="","",_xlfn.SWITCH($L279,"Equal allocation",ROUND($M279/12,2),"Weighted Allocation",$M279*_xll.BC.TURNOVER(Connection,$F279,,,W$2,W$3,IF(ApplyDimOnActuals="Yes",_xlfn.HSTACK(DimArray,DimValuesArray),""))*$A279/IF($H279=0,12,$H279),"Manual Allocation",AI279))</f>
        <v/>
      </c>
      <c r="X279" s="14" t="str" cm="1">
        <f t="array" ref="X279">IF($F279="","",_xlfn.SWITCH($L279,"Equal allocation",ROUND($M279/12,2),"Weighted Allocation",$M279*_xll.BC.TURNOVER(Connection,$F279,,,X$2,X$3,IF(ApplyDimOnActuals="Yes",_xlfn.HSTACK(DimArray,DimValuesArray),""))*$A279/IF($H279=0,12,$H279),"Manual Allocation",AJ279))</f>
        <v/>
      </c>
      <c r="Y279" s="14" t="str" cm="1">
        <f t="array" ref="Y279">IF($F279="","",_xlfn.SWITCH($L279,"Equal allocation",ROUND($M279/12,2),"Weighted Allocation",$M279*_xll.BC.TURNOVER(Connection,$F279,,,Y$2,Y$3,IF(ApplyDimOnActuals="Yes",_xlfn.HSTACK(DimArray,DimValuesArray),""))*$A279/IF($H279=0,12,$H279),"Manual Allocation",AK279))</f>
        <v/>
      </c>
      <c r="Z279" s="14" t="str" cm="1">
        <f t="array" ref="Z279">IF($F279="","",_xlfn.SWITCH($L279,"Equal allocation",ROUND($M279/12,2),"Weighted Allocation",$M279*_xll.BC.TURNOVER(Connection,$F279,,,Z$2,Z$3,IF(ApplyDimOnActuals="Yes",_xlfn.HSTACK(DimArray,DimValuesArray),""))*$A279/IF($H279=0,12,$H279),"Manual Allocation",AL279))</f>
        <v/>
      </c>
    </row>
    <row r="280" spans="12:26" x14ac:dyDescent="0.45">
      <c r="L280" s="15" t="str">
        <f t="shared" si="14"/>
        <v/>
      </c>
      <c r="M280" s="14" t="str">
        <f t="shared" si="11"/>
        <v/>
      </c>
      <c r="N280" s="14" t="str">
        <f t="shared" si="12"/>
        <v/>
      </c>
      <c r="O280" s="14" t="str" cm="1">
        <f t="array" ref="O280">IF($F280="","",_xlfn.SWITCH($L280,"Equal allocation",ROUND($M280/12,2),"Weighted Allocation",$M280*_xll.BC.TURNOVER(Connection,$F280,,,O$2,O$3,IF(ApplyDimOnActuals="Yes",_xlfn.HSTACK(DimArray,DimValuesArray),""))*$A280/IF($H280=0,12,$H280),"Manual Allocation",AA280))</f>
        <v/>
      </c>
      <c r="P280" s="14" t="str" cm="1">
        <f t="array" ref="P280">IF($F280="","",_xlfn.SWITCH($L280,"Equal allocation",ROUND($M280/12,2),"Weighted Allocation",$M280*_xll.BC.TURNOVER(Connection,$F280,,,P$2,P$3,IF(ApplyDimOnActuals="Yes",_xlfn.HSTACK(DimArray,DimValuesArray),""))*$A280/IF($H280=0,12,$H280),"Manual Allocation",AB280))</f>
        <v/>
      </c>
      <c r="Q280" s="14" t="str" cm="1">
        <f t="array" ref="Q280">IF($F280="","",_xlfn.SWITCH($L280,"Equal allocation",ROUND($M280/12,2),"Weighted Allocation",$M280*_xll.BC.TURNOVER(Connection,$F280,,,Q$2,Q$3,IF(ApplyDimOnActuals="Yes",_xlfn.HSTACK(DimArray,DimValuesArray),""))*$A280/IF($H280=0,12,$H280),"Manual Allocation",AC280))</f>
        <v/>
      </c>
      <c r="R280" s="14" t="str" cm="1">
        <f t="array" ref="R280">IF($F280="","",_xlfn.SWITCH($L280,"Equal allocation",ROUND($M280/12,2),"Weighted Allocation",$M280*_xll.BC.TURNOVER(Connection,$F280,,,R$2,R$3,IF(ApplyDimOnActuals="Yes",_xlfn.HSTACK(DimArray,DimValuesArray),""))*$A280/IF($H280=0,12,$H280),"Manual Allocation",AD280))</f>
        <v/>
      </c>
      <c r="S280" s="14" t="str" cm="1">
        <f t="array" ref="S280">IF($F280="","",_xlfn.SWITCH($L280,"Equal allocation",ROUND($M280/12,2),"Weighted Allocation",$M280*_xll.BC.TURNOVER(Connection,$F280,,,S$2,S$3,IF(ApplyDimOnActuals="Yes",_xlfn.HSTACK(DimArray,DimValuesArray),""))*$A280/IF($H280=0,12,$H280),"Manual Allocation",AE280))</f>
        <v/>
      </c>
      <c r="T280" s="14" t="str" cm="1">
        <f t="array" ref="T280">IF($F280="","",_xlfn.SWITCH($L280,"Equal allocation",ROUND($M280/12,2),"Weighted Allocation",$M280*_xll.BC.TURNOVER(Connection,$F280,,,T$2,T$3,IF(ApplyDimOnActuals="Yes",_xlfn.HSTACK(DimArray,DimValuesArray),""))*$A280/IF($H280=0,12,$H280),"Manual Allocation",AF280))</f>
        <v/>
      </c>
      <c r="U280" s="14" t="str" cm="1">
        <f t="array" ref="U280">IF($F280="","",_xlfn.SWITCH($L280,"Equal allocation",ROUND($M280/12,2),"Weighted Allocation",$M280*_xll.BC.TURNOVER(Connection,$F280,,,U$2,U$3,IF(ApplyDimOnActuals="Yes",_xlfn.HSTACK(DimArray,DimValuesArray),""))*$A280/IF($H280=0,12,$H280),"Manual Allocation",AG280))</f>
        <v/>
      </c>
      <c r="V280" s="14" t="str" cm="1">
        <f t="array" ref="V280">IF($F280="","",_xlfn.SWITCH($L280,"Equal allocation",ROUND($M280/12,2),"Weighted Allocation",$M280*_xll.BC.TURNOVER(Connection,$F280,,,V$2,V$3,IF(ApplyDimOnActuals="Yes",_xlfn.HSTACK(DimArray,DimValuesArray),""))*$A280/IF($H280=0,12,$H280),"Manual Allocation",AH280))</f>
        <v/>
      </c>
      <c r="W280" s="14" t="str" cm="1">
        <f t="array" ref="W280">IF($F280="","",_xlfn.SWITCH($L280,"Equal allocation",ROUND($M280/12,2),"Weighted Allocation",$M280*_xll.BC.TURNOVER(Connection,$F280,,,W$2,W$3,IF(ApplyDimOnActuals="Yes",_xlfn.HSTACK(DimArray,DimValuesArray),""))*$A280/IF($H280=0,12,$H280),"Manual Allocation",AI280))</f>
        <v/>
      </c>
      <c r="X280" s="14" t="str" cm="1">
        <f t="array" ref="X280">IF($F280="","",_xlfn.SWITCH($L280,"Equal allocation",ROUND($M280/12,2),"Weighted Allocation",$M280*_xll.BC.TURNOVER(Connection,$F280,,,X$2,X$3,IF(ApplyDimOnActuals="Yes",_xlfn.HSTACK(DimArray,DimValuesArray),""))*$A280/IF($H280=0,12,$H280),"Manual Allocation",AJ280))</f>
        <v/>
      </c>
      <c r="Y280" s="14" t="str" cm="1">
        <f t="array" ref="Y280">IF($F280="","",_xlfn.SWITCH($L280,"Equal allocation",ROUND($M280/12,2),"Weighted Allocation",$M280*_xll.BC.TURNOVER(Connection,$F280,,,Y$2,Y$3,IF(ApplyDimOnActuals="Yes",_xlfn.HSTACK(DimArray,DimValuesArray),""))*$A280/IF($H280=0,12,$H280),"Manual Allocation",AK280))</f>
        <v/>
      </c>
      <c r="Z280" s="14" t="str" cm="1">
        <f t="array" ref="Z280">IF($F280="","",_xlfn.SWITCH($L280,"Equal allocation",ROUND($M280/12,2),"Weighted Allocation",$M280*_xll.BC.TURNOVER(Connection,$F280,,,Z$2,Z$3,IF(ApplyDimOnActuals="Yes",_xlfn.HSTACK(DimArray,DimValuesArray),""))*$A280/IF($H280=0,12,$H280),"Manual Allocation",AL280))</f>
        <v/>
      </c>
    </row>
    <row r="281" spans="12:26" x14ac:dyDescent="0.45">
      <c r="L281" s="15" t="str">
        <f t="shared" si="14"/>
        <v/>
      </c>
      <c r="M281" s="14" t="str">
        <f t="shared" si="11"/>
        <v/>
      </c>
      <c r="N281" s="14" t="str">
        <f t="shared" si="12"/>
        <v/>
      </c>
      <c r="O281" s="14" t="str" cm="1">
        <f t="array" ref="O281">IF($F281="","",_xlfn.SWITCH($L281,"Equal allocation",ROUND($M281/12,2),"Weighted Allocation",$M281*_xll.BC.TURNOVER(Connection,$F281,,,O$2,O$3,IF(ApplyDimOnActuals="Yes",_xlfn.HSTACK(DimArray,DimValuesArray),""))*$A281/IF($H281=0,12,$H281),"Manual Allocation",AA281))</f>
        <v/>
      </c>
      <c r="P281" s="14" t="str" cm="1">
        <f t="array" ref="P281">IF($F281="","",_xlfn.SWITCH($L281,"Equal allocation",ROUND($M281/12,2),"Weighted Allocation",$M281*_xll.BC.TURNOVER(Connection,$F281,,,P$2,P$3,IF(ApplyDimOnActuals="Yes",_xlfn.HSTACK(DimArray,DimValuesArray),""))*$A281/IF($H281=0,12,$H281),"Manual Allocation",AB281))</f>
        <v/>
      </c>
      <c r="Q281" s="14" t="str" cm="1">
        <f t="array" ref="Q281">IF($F281="","",_xlfn.SWITCH($L281,"Equal allocation",ROUND($M281/12,2),"Weighted Allocation",$M281*_xll.BC.TURNOVER(Connection,$F281,,,Q$2,Q$3,IF(ApplyDimOnActuals="Yes",_xlfn.HSTACK(DimArray,DimValuesArray),""))*$A281/IF($H281=0,12,$H281),"Manual Allocation",AC281))</f>
        <v/>
      </c>
      <c r="R281" s="14" t="str" cm="1">
        <f t="array" ref="R281">IF($F281="","",_xlfn.SWITCH($L281,"Equal allocation",ROUND($M281/12,2),"Weighted Allocation",$M281*_xll.BC.TURNOVER(Connection,$F281,,,R$2,R$3,IF(ApplyDimOnActuals="Yes",_xlfn.HSTACK(DimArray,DimValuesArray),""))*$A281/IF($H281=0,12,$H281),"Manual Allocation",AD281))</f>
        <v/>
      </c>
      <c r="S281" s="14" t="str" cm="1">
        <f t="array" ref="S281">IF($F281="","",_xlfn.SWITCH($L281,"Equal allocation",ROUND($M281/12,2),"Weighted Allocation",$M281*_xll.BC.TURNOVER(Connection,$F281,,,S$2,S$3,IF(ApplyDimOnActuals="Yes",_xlfn.HSTACK(DimArray,DimValuesArray),""))*$A281/IF($H281=0,12,$H281),"Manual Allocation",AE281))</f>
        <v/>
      </c>
      <c r="T281" s="14" t="str" cm="1">
        <f t="array" ref="T281">IF($F281="","",_xlfn.SWITCH($L281,"Equal allocation",ROUND($M281/12,2),"Weighted Allocation",$M281*_xll.BC.TURNOVER(Connection,$F281,,,T$2,T$3,IF(ApplyDimOnActuals="Yes",_xlfn.HSTACK(DimArray,DimValuesArray),""))*$A281/IF($H281=0,12,$H281),"Manual Allocation",AF281))</f>
        <v/>
      </c>
      <c r="U281" s="14" t="str" cm="1">
        <f t="array" ref="U281">IF($F281="","",_xlfn.SWITCH($L281,"Equal allocation",ROUND($M281/12,2),"Weighted Allocation",$M281*_xll.BC.TURNOVER(Connection,$F281,,,U$2,U$3,IF(ApplyDimOnActuals="Yes",_xlfn.HSTACK(DimArray,DimValuesArray),""))*$A281/IF($H281=0,12,$H281),"Manual Allocation",AG281))</f>
        <v/>
      </c>
      <c r="V281" s="14" t="str" cm="1">
        <f t="array" ref="V281">IF($F281="","",_xlfn.SWITCH($L281,"Equal allocation",ROUND($M281/12,2),"Weighted Allocation",$M281*_xll.BC.TURNOVER(Connection,$F281,,,V$2,V$3,IF(ApplyDimOnActuals="Yes",_xlfn.HSTACK(DimArray,DimValuesArray),""))*$A281/IF($H281=0,12,$H281),"Manual Allocation",AH281))</f>
        <v/>
      </c>
      <c r="W281" s="14" t="str" cm="1">
        <f t="array" ref="W281">IF($F281="","",_xlfn.SWITCH($L281,"Equal allocation",ROUND($M281/12,2),"Weighted Allocation",$M281*_xll.BC.TURNOVER(Connection,$F281,,,W$2,W$3,IF(ApplyDimOnActuals="Yes",_xlfn.HSTACK(DimArray,DimValuesArray),""))*$A281/IF($H281=0,12,$H281),"Manual Allocation",AI281))</f>
        <v/>
      </c>
      <c r="X281" s="14" t="str" cm="1">
        <f t="array" ref="X281">IF($F281="","",_xlfn.SWITCH($L281,"Equal allocation",ROUND($M281/12,2),"Weighted Allocation",$M281*_xll.BC.TURNOVER(Connection,$F281,,,X$2,X$3,IF(ApplyDimOnActuals="Yes",_xlfn.HSTACK(DimArray,DimValuesArray),""))*$A281/IF($H281=0,12,$H281),"Manual Allocation",AJ281))</f>
        <v/>
      </c>
      <c r="Y281" s="14" t="str" cm="1">
        <f t="array" ref="Y281">IF($F281="","",_xlfn.SWITCH($L281,"Equal allocation",ROUND($M281/12,2),"Weighted Allocation",$M281*_xll.BC.TURNOVER(Connection,$F281,,,Y$2,Y$3,IF(ApplyDimOnActuals="Yes",_xlfn.HSTACK(DimArray,DimValuesArray),""))*$A281/IF($H281=0,12,$H281),"Manual Allocation",AK281))</f>
        <v/>
      </c>
      <c r="Z281" s="14" t="str" cm="1">
        <f t="array" ref="Z281">IF($F281="","",_xlfn.SWITCH($L281,"Equal allocation",ROUND($M281/12,2),"Weighted Allocation",$M281*_xll.BC.TURNOVER(Connection,$F281,,,Z$2,Z$3,IF(ApplyDimOnActuals="Yes",_xlfn.HSTACK(DimArray,DimValuesArray),""))*$A281/IF($H281=0,12,$H281),"Manual Allocation",AL281))</f>
        <v/>
      </c>
    </row>
    <row r="282" spans="12:26" x14ac:dyDescent="0.45">
      <c r="L282" s="15" t="str">
        <f t="shared" si="14"/>
        <v/>
      </c>
      <c r="M282" s="14" t="str">
        <f t="shared" si="11"/>
        <v/>
      </c>
      <c r="N282" s="14" t="str">
        <f t="shared" si="12"/>
        <v/>
      </c>
      <c r="O282" s="14" t="str" cm="1">
        <f t="array" ref="O282">IF($F282="","",_xlfn.SWITCH($L282,"Equal allocation",ROUND($M282/12,2),"Weighted Allocation",$M282*_xll.BC.TURNOVER(Connection,$F282,,,O$2,O$3,IF(ApplyDimOnActuals="Yes",_xlfn.HSTACK(DimArray,DimValuesArray),""))*$A282/IF($H282=0,12,$H282),"Manual Allocation",AA282))</f>
        <v/>
      </c>
      <c r="P282" s="14" t="str" cm="1">
        <f t="array" ref="P282">IF($F282="","",_xlfn.SWITCH($L282,"Equal allocation",ROUND($M282/12,2),"Weighted Allocation",$M282*_xll.BC.TURNOVER(Connection,$F282,,,P$2,P$3,IF(ApplyDimOnActuals="Yes",_xlfn.HSTACK(DimArray,DimValuesArray),""))*$A282/IF($H282=0,12,$H282),"Manual Allocation",AB282))</f>
        <v/>
      </c>
      <c r="Q282" s="14" t="str" cm="1">
        <f t="array" ref="Q282">IF($F282="","",_xlfn.SWITCH($L282,"Equal allocation",ROUND($M282/12,2),"Weighted Allocation",$M282*_xll.BC.TURNOVER(Connection,$F282,,,Q$2,Q$3,IF(ApplyDimOnActuals="Yes",_xlfn.HSTACK(DimArray,DimValuesArray),""))*$A282/IF($H282=0,12,$H282),"Manual Allocation",AC282))</f>
        <v/>
      </c>
      <c r="R282" s="14" t="str" cm="1">
        <f t="array" ref="R282">IF($F282="","",_xlfn.SWITCH($L282,"Equal allocation",ROUND($M282/12,2),"Weighted Allocation",$M282*_xll.BC.TURNOVER(Connection,$F282,,,R$2,R$3,IF(ApplyDimOnActuals="Yes",_xlfn.HSTACK(DimArray,DimValuesArray),""))*$A282/IF($H282=0,12,$H282),"Manual Allocation",AD282))</f>
        <v/>
      </c>
      <c r="S282" s="14" t="str" cm="1">
        <f t="array" ref="S282">IF($F282="","",_xlfn.SWITCH($L282,"Equal allocation",ROUND($M282/12,2),"Weighted Allocation",$M282*_xll.BC.TURNOVER(Connection,$F282,,,S$2,S$3,IF(ApplyDimOnActuals="Yes",_xlfn.HSTACK(DimArray,DimValuesArray),""))*$A282/IF($H282=0,12,$H282),"Manual Allocation",AE282))</f>
        <v/>
      </c>
      <c r="T282" s="14" t="str" cm="1">
        <f t="array" ref="T282">IF($F282="","",_xlfn.SWITCH($L282,"Equal allocation",ROUND($M282/12,2),"Weighted Allocation",$M282*_xll.BC.TURNOVER(Connection,$F282,,,T$2,T$3,IF(ApplyDimOnActuals="Yes",_xlfn.HSTACK(DimArray,DimValuesArray),""))*$A282/IF($H282=0,12,$H282),"Manual Allocation",AF282))</f>
        <v/>
      </c>
      <c r="U282" s="14" t="str" cm="1">
        <f t="array" ref="U282">IF($F282="","",_xlfn.SWITCH($L282,"Equal allocation",ROUND($M282/12,2),"Weighted Allocation",$M282*_xll.BC.TURNOVER(Connection,$F282,,,U$2,U$3,IF(ApplyDimOnActuals="Yes",_xlfn.HSTACK(DimArray,DimValuesArray),""))*$A282/IF($H282=0,12,$H282),"Manual Allocation",AG282))</f>
        <v/>
      </c>
      <c r="V282" s="14" t="str" cm="1">
        <f t="array" ref="V282">IF($F282="","",_xlfn.SWITCH($L282,"Equal allocation",ROUND($M282/12,2),"Weighted Allocation",$M282*_xll.BC.TURNOVER(Connection,$F282,,,V$2,V$3,IF(ApplyDimOnActuals="Yes",_xlfn.HSTACK(DimArray,DimValuesArray),""))*$A282/IF($H282=0,12,$H282),"Manual Allocation",AH282))</f>
        <v/>
      </c>
      <c r="W282" s="14" t="str" cm="1">
        <f t="array" ref="W282">IF($F282="","",_xlfn.SWITCH($L282,"Equal allocation",ROUND($M282/12,2),"Weighted Allocation",$M282*_xll.BC.TURNOVER(Connection,$F282,,,W$2,W$3,IF(ApplyDimOnActuals="Yes",_xlfn.HSTACK(DimArray,DimValuesArray),""))*$A282/IF($H282=0,12,$H282),"Manual Allocation",AI282))</f>
        <v/>
      </c>
      <c r="X282" s="14" t="str" cm="1">
        <f t="array" ref="X282">IF($F282="","",_xlfn.SWITCH($L282,"Equal allocation",ROUND($M282/12,2),"Weighted Allocation",$M282*_xll.BC.TURNOVER(Connection,$F282,,,X$2,X$3,IF(ApplyDimOnActuals="Yes",_xlfn.HSTACK(DimArray,DimValuesArray),""))*$A282/IF($H282=0,12,$H282),"Manual Allocation",AJ282))</f>
        <v/>
      </c>
      <c r="Y282" s="14" t="str" cm="1">
        <f t="array" ref="Y282">IF($F282="","",_xlfn.SWITCH($L282,"Equal allocation",ROUND($M282/12,2),"Weighted Allocation",$M282*_xll.BC.TURNOVER(Connection,$F282,,,Y$2,Y$3,IF(ApplyDimOnActuals="Yes",_xlfn.HSTACK(DimArray,DimValuesArray),""))*$A282/IF($H282=0,12,$H282),"Manual Allocation",AK282))</f>
        <v/>
      </c>
      <c r="Z282" s="14" t="str" cm="1">
        <f t="array" ref="Z282">IF($F282="","",_xlfn.SWITCH($L282,"Equal allocation",ROUND($M282/12,2),"Weighted Allocation",$M282*_xll.BC.TURNOVER(Connection,$F282,,,Z$2,Z$3,IF(ApplyDimOnActuals="Yes",_xlfn.HSTACK(DimArray,DimValuesArray),""))*$A282/IF($H282=0,12,$H282),"Manual Allocation",AL282))</f>
        <v/>
      </c>
    </row>
    <row r="283" spans="12:26" x14ac:dyDescent="0.45">
      <c r="L283" s="15" t="str">
        <f t="shared" si="14"/>
        <v/>
      </c>
      <c r="M283" s="14" t="str">
        <f t="shared" si="11"/>
        <v/>
      </c>
      <c r="N283" s="14" t="str">
        <f t="shared" si="12"/>
        <v/>
      </c>
      <c r="O283" s="14" t="str" cm="1">
        <f t="array" ref="O283">IF($F283="","",_xlfn.SWITCH($L283,"Equal allocation",ROUND($M283/12,2),"Weighted Allocation",$M283*_xll.BC.TURNOVER(Connection,$F283,,,O$2,O$3,IF(ApplyDimOnActuals="Yes",_xlfn.HSTACK(DimArray,DimValuesArray),""))*$A283/IF($H283=0,12,$H283),"Manual Allocation",AA283))</f>
        <v/>
      </c>
      <c r="P283" s="14" t="str" cm="1">
        <f t="array" ref="P283">IF($F283="","",_xlfn.SWITCH($L283,"Equal allocation",ROUND($M283/12,2),"Weighted Allocation",$M283*_xll.BC.TURNOVER(Connection,$F283,,,P$2,P$3,IF(ApplyDimOnActuals="Yes",_xlfn.HSTACK(DimArray,DimValuesArray),""))*$A283/IF($H283=0,12,$H283),"Manual Allocation",AB283))</f>
        <v/>
      </c>
      <c r="Q283" s="14" t="str" cm="1">
        <f t="array" ref="Q283">IF($F283="","",_xlfn.SWITCH($L283,"Equal allocation",ROUND($M283/12,2),"Weighted Allocation",$M283*_xll.BC.TURNOVER(Connection,$F283,,,Q$2,Q$3,IF(ApplyDimOnActuals="Yes",_xlfn.HSTACK(DimArray,DimValuesArray),""))*$A283/IF($H283=0,12,$H283),"Manual Allocation",AC283))</f>
        <v/>
      </c>
      <c r="R283" s="14" t="str" cm="1">
        <f t="array" ref="R283">IF($F283="","",_xlfn.SWITCH($L283,"Equal allocation",ROUND($M283/12,2),"Weighted Allocation",$M283*_xll.BC.TURNOVER(Connection,$F283,,,R$2,R$3,IF(ApplyDimOnActuals="Yes",_xlfn.HSTACK(DimArray,DimValuesArray),""))*$A283/IF($H283=0,12,$H283),"Manual Allocation",AD283))</f>
        <v/>
      </c>
      <c r="S283" s="14" t="str" cm="1">
        <f t="array" ref="S283">IF($F283="","",_xlfn.SWITCH($L283,"Equal allocation",ROUND($M283/12,2),"Weighted Allocation",$M283*_xll.BC.TURNOVER(Connection,$F283,,,S$2,S$3,IF(ApplyDimOnActuals="Yes",_xlfn.HSTACK(DimArray,DimValuesArray),""))*$A283/IF($H283=0,12,$H283),"Manual Allocation",AE283))</f>
        <v/>
      </c>
      <c r="T283" s="14" t="str" cm="1">
        <f t="array" ref="T283">IF($F283="","",_xlfn.SWITCH($L283,"Equal allocation",ROUND($M283/12,2),"Weighted Allocation",$M283*_xll.BC.TURNOVER(Connection,$F283,,,T$2,T$3,IF(ApplyDimOnActuals="Yes",_xlfn.HSTACK(DimArray,DimValuesArray),""))*$A283/IF($H283=0,12,$H283),"Manual Allocation",AF283))</f>
        <v/>
      </c>
      <c r="U283" s="14" t="str" cm="1">
        <f t="array" ref="U283">IF($F283="","",_xlfn.SWITCH($L283,"Equal allocation",ROUND($M283/12,2),"Weighted Allocation",$M283*_xll.BC.TURNOVER(Connection,$F283,,,U$2,U$3,IF(ApplyDimOnActuals="Yes",_xlfn.HSTACK(DimArray,DimValuesArray),""))*$A283/IF($H283=0,12,$H283),"Manual Allocation",AG283))</f>
        <v/>
      </c>
      <c r="V283" s="14" t="str" cm="1">
        <f t="array" ref="V283">IF($F283="","",_xlfn.SWITCH($L283,"Equal allocation",ROUND($M283/12,2),"Weighted Allocation",$M283*_xll.BC.TURNOVER(Connection,$F283,,,V$2,V$3,IF(ApplyDimOnActuals="Yes",_xlfn.HSTACK(DimArray,DimValuesArray),""))*$A283/IF($H283=0,12,$H283),"Manual Allocation",AH283))</f>
        <v/>
      </c>
      <c r="W283" s="14" t="str" cm="1">
        <f t="array" ref="W283">IF($F283="","",_xlfn.SWITCH($L283,"Equal allocation",ROUND($M283/12,2),"Weighted Allocation",$M283*_xll.BC.TURNOVER(Connection,$F283,,,W$2,W$3,IF(ApplyDimOnActuals="Yes",_xlfn.HSTACK(DimArray,DimValuesArray),""))*$A283/IF($H283=0,12,$H283),"Manual Allocation",AI283))</f>
        <v/>
      </c>
      <c r="X283" s="14" t="str" cm="1">
        <f t="array" ref="X283">IF($F283="","",_xlfn.SWITCH($L283,"Equal allocation",ROUND($M283/12,2),"Weighted Allocation",$M283*_xll.BC.TURNOVER(Connection,$F283,,,X$2,X$3,IF(ApplyDimOnActuals="Yes",_xlfn.HSTACK(DimArray,DimValuesArray),""))*$A283/IF($H283=0,12,$H283),"Manual Allocation",AJ283))</f>
        <v/>
      </c>
      <c r="Y283" s="14" t="str" cm="1">
        <f t="array" ref="Y283">IF($F283="","",_xlfn.SWITCH($L283,"Equal allocation",ROUND($M283/12,2),"Weighted Allocation",$M283*_xll.BC.TURNOVER(Connection,$F283,,,Y$2,Y$3,IF(ApplyDimOnActuals="Yes",_xlfn.HSTACK(DimArray,DimValuesArray),""))*$A283/IF($H283=0,12,$H283),"Manual Allocation",AK283))</f>
        <v/>
      </c>
      <c r="Z283" s="14" t="str" cm="1">
        <f t="array" ref="Z283">IF($F283="","",_xlfn.SWITCH($L283,"Equal allocation",ROUND($M283/12,2),"Weighted Allocation",$M283*_xll.BC.TURNOVER(Connection,$F283,,,Z$2,Z$3,IF(ApplyDimOnActuals="Yes",_xlfn.HSTACK(DimArray,DimValuesArray),""))*$A283/IF($H283=0,12,$H283),"Manual Allocation",AL283))</f>
        <v/>
      </c>
    </row>
    <row r="284" spans="12:26" x14ac:dyDescent="0.45">
      <c r="L284" s="15" t="str">
        <f t="shared" si="14"/>
        <v/>
      </c>
      <c r="M284" s="14" t="str">
        <f t="shared" si="11"/>
        <v/>
      </c>
      <c r="N284" s="14" t="str">
        <f t="shared" si="12"/>
        <v/>
      </c>
      <c r="O284" s="14" t="str" cm="1">
        <f t="array" ref="O284">IF($F284="","",_xlfn.SWITCH($L284,"Equal allocation",ROUND($M284/12,2),"Weighted Allocation",$M284*_xll.BC.TURNOVER(Connection,$F284,,,O$2,O$3,IF(ApplyDimOnActuals="Yes",_xlfn.HSTACK(DimArray,DimValuesArray),""))*$A284/IF($H284=0,12,$H284),"Manual Allocation",AA284))</f>
        <v/>
      </c>
      <c r="P284" s="14" t="str" cm="1">
        <f t="array" ref="P284">IF($F284="","",_xlfn.SWITCH($L284,"Equal allocation",ROUND($M284/12,2),"Weighted Allocation",$M284*_xll.BC.TURNOVER(Connection,$F284,,,P$2,P$3,IF(ApplyDimOnActuals="Yes",_xlfn.HSTACK(DimArray,DimValuesArray),""))*$A284/IF($H284=0,12,$H284),"Manual Allocation",AB284))</f>
        <v/>
      </c>
      <c r="Q284" s="14" t="str" cm="1">
        <f t="array" ref="Q284">IF($F284="","",_xlfn.SWITCH($L284,"Equal allocation",ROUND($M284/12,2),"Weighted Allocation",$M284*_xll.BC.TURNOVER(Connection,$F284,,,Q$2,Q$3,IF(ApplyDimOnActuals="Yes",_xlfn.HSTACK(DimArray,DimValuesArray),""))*$A284/IF($H284=0,12,$H284),"Manual Allocation",AC284))</f>
        <v/>
      </c>
      <c r="R284" s="14" t="str" cm="1">
        <f t="array" ref="R284">IF($F284="","",_xlfn.SWITCH($L284,"Equal allocation",ROUND($M284/12,2),"Weighted Allocation",$M284*_xll.BC.TURNOVER(Connection,$F284,,,R$2,R$3,IF(ApplyDimOnActuals="Yes",_xlfn.HSTACK(DimArray,DimValuesArray),""))*$A284/IF($H284=0,12,$H284),"Manual Allocation",AD284))</f>
        <v/>
      </c>
      <c r="S284" s="14" t="str" cm="1">
        <f t="array" ref="S284">IF($F284="","",_xlfn.SWITCH($L284,"Equal allocation",ROUND($M284/12,2),"Weighted Allocation",$M284*_xll.BC.TURNOVER(Connection,$F284,,,S$2,S$3,IF(ApplyDimOnActuals="Yes",_xlfn.HSTACK(DimArray,DimValuesArray),""))*$A284/IF($H284=0,12,$H284),"Manual Allocation",AE284))</f>
        <v/>
      </c>
      <c r="T284" s="14" t="str" cm="1">
        <f t="array" ref="T284">IF($F284="","",_xlfn.SWITCH($L284,"Equal allocation",ROUND($M284/12,2),"Weighted Allocation",$M284*_xll.BC.TURNOVER(Connection,$F284,,,T$2,T$3,IF(ApplyDimOnActuals="Yes",_xlfn.HSTACK(DimArray,DimValuesArray),""))*$A284/IF($H284=0,12,$H284),"Manual Allocation",AF284))</f>
        <v/>
      </c>
      <c r="U284" s="14" t="str" cm="1">
        <f t="array" ref="U284">IF($F284="","",_xlfn.SWITCH($L284,"Equal allocation",ROUND($M284/12,2),"Weighted Allocation",$M284*_xll.BC.TURNOVER(Connection,$F284,,,U$2,U$3,IF(ApplyDimOnActuals="Yes",_xlfn.HSTACK(DimArray,DimValuesArray),""))*$A284/IF($H284=0,12,$H284),"Manual Allocation",AG284))</f>
        <v/>
      </c>
      <c r="V284" s="14" t="str" cm="1">
        <f t="array" ref="V284">IF($F284="","",_xlfn.SWITCH($L284,"Equal allocation",ROUND($M284/12,2),"Weighted Allocation",$M284*_xll.BC.TURNOVER(Connection,$F284,,,V$2,V$3,IF(ApplyDimOnActuals="Yes",_xlfn.HSTACK(DimArray,DimValuesArray),""))*$A284/IF($H284=0,12,$H284),"Manual Allocation",AH284))</f>
        <v/>
      </c>
      <c r="W284" s="14" t="str" cm="1">
        <f t="array" ref="W284">IF($F284="","",_xlfn.SWITCH($L284,"Equal allocation",ROUND($M284/12,2),"Weighted Allocation",$M284*_xll.BC.TURNOVER(Connection,$F284,,,W$2,W$3,IF(ApplyDimOnActuals="Yes",_xlfn.HSTACK(DimArray,DimValuesArray),""))*$A284/IF($H284=0,12,$H284),"Manual Allocation",AI284))</f>
        <v/>
      </c>
      <c r="X284" s="14" t="str" cm="1">
        <f t="array" ref="X284">IF($F284="","",_xlfn.SWITCH($L284,"Equal allocation",ROUND($M284/12,2),"Weighted Allocation",$M284*_xll.BC.TURNOVER(Connection,$F284,,,X$2,X$3,IF(ApplyDimOnActuals="Yes",_xlfn.HSTACK(DimArray,DimValuesArray),""))*$A284/IF($H284=0,12,$H284),"Manual Allocation",AJ284))</f>
        <v/>
      </c>
      <c r="Y284" s="14" t="str" cm="1">
        <f t="array" ref="Y284">IF($F284="","",_xlfn.SWITCH($L284,"Equal allocation",ROUND($M284/12,2),"Weighted Allocation",$M284*_xll.BC.TURNOVER(Connection,$F284,,,Y$2,Y$3,IF(ApplyDimOnActuals="Yes",_xlfn.HSTACK(DimArray,DimValuesArray),""))*$A284/IF($H284=0,12,$H284),"Manual Allocation",AK284))</f>
        <v/>
      </c>
      <c r="Z284" s="14" t="str" cm="1">
        <f t="array" ref="Z284">IF($F284="","",_xlfn.SWITCH($L284,"Equal allocation",ROUND($M284/12,2),"Weighted Allocation",$M284*_xll.BC.TURNOVER(Connection,$F284,,,Z$2,Z$3,IF(ApplyDimOnActuals="Yes",_xlfn.HSTACK(DimArray,DimValuesArray),""))*$A284/IF($H284=0,12,$H284),"Manual Allocation",AL284))</f>
        <v/>
      </c>
    </row>
    <row r="285" spans="12:26" x14ac:dyDescent="0.45">
      <c r="L285" s="15" t="str">
        <f t="shared" ref="L285:L348" si="15">IF(F285&lt;&gt;"","Equal Allocation","")</f>
        <v/>
      </c>
      <c r="M285" s="14" t="str">
        <f t="shared" si="11"/>
        <v/>
      </c>
      <c r="N285" s="14" t="str">
        <f t="shared" si="12"/>
        <v/>
      </c>
      <c r="O285" s="14" t="str" cm="1">
        <f t="array" ref="O285">IF($F285="","",_xlfn.SWITCH($L285,"Equal allocation",ROUND($M285/12,2),"Weighted Allocation",$M285*_xll.BC.TURNOVER(Connection,$F285,,,O$2,O$3,IF(ApplyDimOnActuals="Yes",_xlfn.HSTACK(DimArray,DimValuesArray),""))*$A285/IF($H285=0,12,$H285),"Manual Allocation",AA285))</f>
        <v/>
      </c>
      <c r="P285" s="14" t="str" cm="1">
        <f t="array" ref="P285">IF($F285="","",_xlfn.SWITCH($L285,"Equal allocation",ROUND($M285/12,2),"Weighted Allocation",$M285*_xll.BC.TURNOVER(Connection,$F285,,,P$2,P$3,IF(ApplyDimOnActuals="Yes",_xlfn.HSTACK(DimArray,DimValuesArray),""))*$A285/IF($H285=0,12,$H285),"Manual Allocation",AB285))</f>
        <v/>
      </c>
      <c r="Q285" s="14" t="str" cm="1">
        <f t="array" ref="Q285">IF($F285="","",_xlfn.SWITCH($L285,"Equal allocation",ROUND($M285/12,2),"Weighted Allocation",$M285*_xll.BC.TURNOVER(Connection,$F285,,,Q$2,Q$3,IF(ApplyDimOnActuals="Yes",_xlfn.HSTACK(DimArray,DimValuesArray),""))*$A285/IF($H285=0,12,$H285),"Manual Allocation",AC285))</f>
        <v/>
      </c>
      <c r="R285" s="14" t="str" cm="1">
        <f t="array" ref="R285">IF($F285="","",_xlfn.SWITCH($L285,"Equal allocation",ROUND($M285/12,2),"Weighted Allocation",$M285*_xll.BC.TURNOVER(Connection,$F285,,,R$2,R$3,IF(ApplyDimOnActuals="Yes",_xlfn.HSTACK(DimArray,DimValuesArray),""))*$A285/IF($H285=0,12,$H285),"Manual Allocation",AD285))</f>
        <v/>
      </c>
      <c r="S285" s="14" t="str" cm="1">
        <f t="array" ref="S285">IF($F285="","",_xlfn.SWITCH($L285,"Equal allocation",ROUND($M285/12,2),"Weighted Allocation",$M285*_xll.BC.TURNOVER(Connection,$F285,,,S$2,S$3,IF(ApplyDimOnActuals="Yes",_xlfn.HSTACK(DimArray,DimValuesArray),""))*$A285/IF($H285=0,12,$H285),"Manual Allocation",AE285))</f>
        <v/>
      </c>
      <c r="T285" s="14" t="str" cm="1">
        <f t="array" ref="T285">IF($F285="","",_xlfn.SWITCH($L285,"Equal allocation",ROUND($M285/12,2),"Weighted Allocation",$M285*_xll.BC.TURNOVER(Connection,$F285,,,T$2,T$3,IF(ApplyDimOnActuals="Yes",_xlfn.HSTACK(DimArray,DimValuesArray),""))*$A285/IF($H285=0,12,$H285),"Manual Allocation",AF285))</f>
        <v/>
      </c>
      <c r="U285" s="14" t="str" cm="1">
        <f t="array" ref="U285">IF($F285="","",_xlfn.SWITCH($L285,"Equal allocation",ROUND($M285/12,2),"Weighted Allocation",$M285*_xll.BC.TURNOVER(Connection,$F285,,,U$2,U$3,IF(ApplyDimOnActuals="Yes",_xlfn.HSTACK(DimArray,DimValuesArray),""))*$A285/IF($H285=0,12,$H285),"Manual Allocation",AG285))</f>
        <v/>
      </c>
      <c r="V285" s="14" t="str" cm="1">
        <f t="array" ref="V285">IF($F285="","",_xlfn.SWITCH($L285,"Equal allocation",ROUND($M285/12,2),"Weighted Allocation",$M285*_xll.BC.TURNOVER(Connection,$F285,,,V$2,V$3,IF(ApplyDimOnActuals="Yes",_xlfn.HSTACK(DimArray,DimValuesArray),""))*$A285/IF($H285=0,12,$H285),"Manual Allocation",AH285))</f>
        <v/>
      </c>
      <c r="W285" s="14" t="str" cm="1">
        <f t="array" ref="W285">IF($F285="","",_xlfn.SWITCH($L285,"Equal allocation",ROUND($M285/12,2),"Weighted Allocation",$M285*_xll.BC.TURNOVER(Connection,$F285,,,W$2,W$3,IF(ApplyDimOnActuals="Yes",_xlfn.HSTACK(DimArray,DimValuesArray),""))*$A285/IF($H285=0,12,$H285),"Manual Allocation",AI285))</f>
        <v/>
      </c>
      <c r="X285" s="14" t="str" cm="1">
        <f t="array" ref="X285">IF($F285="","",_xlfn.SWITCH($L285,"Equal allocation",ROUND($M285/12,2),"Weighted Allocation",$M285*_xll.BC.TURNOVER(Connection,$F285,,,X$2,X$3,IF(ApplyDimOnActuals="Yes",_xlfn.HSTACK(DimArray,DimValuesArray),""))*$A285/IF($H285=0,12,$H285),"Manual Allocation",AJ285))</f>
        <v/>
      </c>
      <c r="Y285" s="14" t="str" cm="1">
        <f t="array" ref="Y285">IF($F285="","",_xlfn.SWITCH($L285,"Equal allocation",ROUND($M285/12,2),"Weighted Allocation",$M285*_xll.BC.TURNOVER(Connection,$F285,,,Y$2,Y$3,IF(ApplyDimOnActuals="Yes",_xlfn.HSTACK(DimArray,DimValuesArray),""))*$A285/IF($H285=0,12,$H285),"Manual Allocation",AK285))</f>
        <v/>
      </c>
      <c r="Z285" s="14" t="str" cm="1">
        <f t="array" ref="Z285">IF($F285="","",_xlfn.SWITCH($L285,"Equal allocation",ROUND($M285/12,2),"Weighted Allocation",$M285*_xll.BC.TURNOVER(Connection,$F285,,,Z$2,Z$3,IF(ApplyDimOnActuals="Yes",_xlfn.HSTACK(DimArray,DimValuesArray),""))*$A285/IF($H285=0,12,$H285),"Manual Allocation",AL285))</f>
        <v/>
      </c>
    </row>
    <row r="286" spans="12:26" x14ac:dyDescent="0.45">
      <c r="L286" s="15" t="str">
        <f t="shared" si="15"/>
        <v/>
      </c>
      <c r="M286" s="14" t="str">
        <f t="shared" si="11"/>
        <v/>
      </c>
      <c r="N286" s="14" t="str">
        <f t="shared" si="12"/>
        <v/>
      </c>
      <c r="O286" s="14" t="str" cm="1">
        <f t="array" ref="O286">IF($F286="","",_xlfn.SWITCH($L286,"Equal allocation",ROUND($M286/12,2),"Weighted Allocation",$M286*_xll.BC.TURNOVER(Connection,$F286,,,O$2,O$3,IF(ApplyDimOnActuals="Yes",_xlfn.HSTACK(DimArray,DimValuesArray),""))*$A286/IF($H286=0,12,$H286),"Manual Allocation",AA286))</f>
        <v/>
      </c>
      <c r="P286" s="14" t="str" cm="1">
        <f t="array" ref="P286">IF($F286="","",_xlfn.SWITCH($L286,"Equal allocation",ROUND($M286/12,2),"Weighted Allocation",$M286*_xll.BC.TURNOVER(Connection,$F286,,,P$2,P$3,IF(ApplyDimOnActuals="Yes",_xlfn.HSTACK(DimArray,DimValuesArray),""))*$A286/IF($H286=0,12,$H286),"Manual Allocation",AB286))</f>
        <v/>
      </c>
      <c r="Q286" s="14" t="str" cm="1">
        <f t="array" ref="Q286">IF($F286="","",_xlfn.SWITCH($L286,"Equal allocation",ROUND($M286/12,2),"Weighted Allocation",$M286*_xll.BC.TURNOVER(Connection,$F286,,,Q$2,Q$3,IF(ApplyDimOnActuals="Yes",_xlfn.HSTACK(DimArray,DimValuesArray),""))*$A286/IF($H286=0,12,$H286),"Manual Allocation",AC286))</f>
        <v/>
      </c>
      <c r="R286" s="14" t="str" cm="1">
        <f t="array" ref="R286">IF($F286="","",_xlfn.SWITCH($L286,"Equal allocation",ROUND($M286/12,2),"Weighted Allocation",$M286*_xll.BC.TURNOVER(Connection,$F286,,,R$2,R$3,IF(ApplyDimOnActuals="Yes",_xlfn.HSTACK(DimArray,DimValuesArray),""))*$A286/IF($H286=0,12,$H286),"Manual Allocation",AD286))</f>
        <v/>
      </c>
      <c r="S286" s="14" t="str" cm="1">
        <f t="array" ref="S286">IF($F286="","",_xlfn.SWITCH($L286,"Equal allocation",ROUND($M286/12,2),"Weighted Allocation",$M286*_xll.BC.TURNOVER(Connection,$F286,,,S$2,S$3,IF(ApplyDimOnActuals="Yes",_xlfn.HSTACK(DimArray,DimValuesArray),""))*$A286/IF($H286=0,12,$H286),"Manual Allocation",AE286))</f>
        <v/>
      </c>
      <c r="T286" s="14" t="str" cm="1">
        <f t="array" ref="T286">IF($F286="","",_xlfn.SWITCH($L286,"Equal allocation",ROUND($M286/12,2),"Weighted Allocation",$M286*_xll.BC.TURNOVER(Connection,$F286,,,T$2,T$3,IF(ApplyDimOnActuals="Yes",_xlfn.HSTACK(DimArray,DimValuesArray),""))*$A286/IF($H286=0,12,$H286),"Manual Allocation",AF286))</f>
        <v/>
      </c>
      <c r="U286" s="14" t="str" cm="1">
        <f t="array" ref="U286">IF($F286="","",_xlfn.SWITCH($L286,"Equal allocation",ROUND($M286/12,2),"Weighted Allocation",$M286*_xll.BC.TURNOVER(Connection,$F286,,,U$2,U$3,IF(ApplyDimOnActuals="Yes",_xlfn.HSTACK(DimArray,DimValuesArray),""))*$A286/IF($H286=0,12,$H286),"Manual Allocation",AG286))</f>
        <v/>
      </c>
      <c r="V286" s="14" t="str" cm="1">
        <f t="array" ref="V286">IF($F286="","",_xlfn.SWITCH($L286,"Equal allocation",ROUND($M286/12,2),"Weighted Allocation",$M286*_xll.BC.TURNOVER(Connection,$F286,,,V$2,V$3,IF(ApplyDimOnActuals="Yes",_xlfn.HSTACK(DimArray,DimValuesArray),""))*$A286/IF($H286=0,12,$H286),"Manual Allocation",AH286))</f>
        <v/>
      </c>
      <c r="W286" s="14" t="str" cm="1">
        <f t="array" ref="W286">IF($F286="","",_xlfn.SWITCH($L286,"Equal allocation",ROUND($M286/12,2),"Weighted Allocation",$M286*_xll.BC.TURNOVER(Connection,$F286,,,W$2,W$3,IF(ApplyDimOnActuals="Yes",_xlfn.HSTACK(DimArray,DimValuesArray),""))*$A286/IF($H286=0,12,$H286),"Manual Allocation",AI286))</f>
        <v/>
      </c>
      <c r="X286" s="14" t="str" cm="1">
        <f t="array" ref="X286">IF($F286="","",_xlfn.SWITCH($L286,"Equal allocation",ROUND($M286/12,2),"Weighted Allocation",$M286*_xll.BC.TURNOVER(Connection,$F286,,,X$2,X$3,IF(ApplyDimOnActuals="Yes",_xlfn.HSTACK(DimArray,DimValuesArray),""))*$A286/IF($H286=0,12,$H286),"Manual Allocation",AJ286))</f>
        <v/>
      </c>
      <c r="Y286" s="14" t="str" cm="1">
        <f t="array" ref="Y286">IF($F286="","",_xlfn.SWITCH($L286,"Equal allocation",ROUND($M286/12,2),"Weighted Allocation",$M286*_xll.BC.TURNOVER(Connection,$F286,,,Y$2,Y$3,IF(ApplyDimOnActuals="Yes",_xlfn.HSTACK(DimArray,DimValuesArray),""))*$A286/IF($H286=0,12,$H286),"Manual Allocation",AK286))</f>
        <v/>
      </c>
      <c r="Z286" s="14" t="str" cm="1">
        <f t="array" ref="Z286">IF($F286="","",_xlfn.SWITCH($L286,"Equal allocation",ROUND($M286/12,2),"Weighted Allocation",$M286*_xll.BC.TURNOVER(Connection,$F286,,,Z$2,Z$3,IF(ApplyDimOnActuals="Yes",_xlfn.HSTACK(DimArray,DimValuesArray),""))*$A286/IF($H286=0,12,$H286),"Manual Allocation",AL286))</f>
        <v/>
      </c>
    </row>
    <row r="287" spans="12:26" x14ac:dyDescent="0.45">
      <c r="L287" s="15" t="str">
        <f t="shared" si="15"/>
        <v/>
      </c>
      <c r="M287" s="14" t="str">
        <f t="shared" si="11"/>
        <v/>
      </c>
      <c r="N287" s="14" t="str">
        <f t="shared" si="12"/>
        <v/>
      </c>
      <c r="O287" s="14" t="str" cm="1">
        <f t="array" ref="O287">IF($F287="","",_xlfn.SWITCH($L287,"Equal allocation",ROUND($M287/12,2),"Weighted Allocation",$M287*_xll.BC.TURNOVER(Connection,$F287,,,O$2,O$3,IF(ApplyDimOnActuals="Yes",_xlfn.HSTACK(DimArray,DimValuesArray),""))*$A287/IF($H287=0,12,$H287),"Manual Allocation",AA287))</f>
        <v/>
      </c>
      <c r="P287" s="14" t="str" cm="1">
        <f t="array" ref="P287">IF($F287="","",_xlfn.SWITCH($L287,"Equal allocation",ROUND($M287/12,2),"Weighted Allocation",$M287*_xll.BC.TURNOVER(Connection,$F287,,,P$2,P$3,IF(ApplyDimOnActuals="Yes",_xlfn.HSTACK(DimArray,DimValuesArray),""))*$A287/IF($H287=0,12,$H287),"Manual Allocation",AB287))</f>
        <v/>
      </c>
      <c r="Q287" s="14" t="str" cm="1">
        <f t="array" ref="Q287">IF($F287="","",_xlfn.SWITCH($L287,"Equal allocation",ROUND($M287/12,2),"Weighted Allocation",$M287*_xll.BC.TURNOVER(Connection,$F287,,,Q$2,Q$3,IF(ApplyDimOnActuals="Yes",_xlfn.HSTACK(DimArray,DimValuesArray),""))*$A287/IF($H287=0,12,$H287),"Manual Allocation",AC287))</f>
        <v/>
      </c>
      <c r="R287" s="14" t="str" cm="1">
        <f t="array" ref="R287">IF($F287="","",_xlfn.SWITCH($L287,"Equal allocation",ROUND($M287/12,2),"Weighted Allocation",$M287*_xll.BC.TURNOVER(Connection,$F287,,,R$2,R$3,IF(ApplyDimOnActuals="Yes",_xlfn.HSTACK(DimArray,DimValuesArray),""))*$A287/IF($H287=0,12,$H287),"Manual Allocation",AD287))</f>
        <v/>
      </c>
      <c r="S287" s="14" t="str" cm="1">
        <f t="array" ref="S287">IF($F287="","",_xlfn.SWITCH($L287,"Equal allocation",ROUND($M287/12,2),"Weighted Allocation",$M287*_xll.BC.TURNOVER(Connection,$F287,,,S$2,S$3,IF(ApplyDimOnActuals="Yes",_xlfn.HSTACK(DimArray,DimValuesArray),""))*$A287/IF($H287=0,12,$H287),"Manual Allocation",AE287))</f>
        <v/>
      </c>
      <c r="T287" s="14" t="str" cm="1">
        <f t="array" ref="T287">IF($F287="","",_xlfn.SWITCH($L287,"Equal allocation",ROUND($M287/12,2),"Weighted Allocation",$M287*_xll.BC.TURNOVER(Connection,$F287,,,T$2,T$3,IF(ApplyDimOnActuals="Yes",_xlfn.HSTACK(DimArray,DimValuesArray),""))*$A287/IF($H287=0,12,$H287),"Manual Allocation",AF287))</f>
        <v/>
      </c>
      <c r="U287" s="14" t="str" cm="1">
        <f t="array" ref="U287">IF($F287="","",_xlfn.SWITCH($L287,"Equal allocation",ROUND($M287/12,2),"Weighted Allocation",$M287*_xll.BC.TURNOVER(Connection,$F287,,,U$2,U$3,IF(ApplyDimOnActuals="Yes",_xlfn.HSTACK(DimArray,DimValuesArray),""))*$A287/IF($H287=0,12,$H287),"Manual Allocation",AG287))</f>
        <v/>
      </c>
      <c r="V287" s="14" t="str" cm="1">
        <f t="array" ref="V287">IF($F287="","",_xlfn.SWITCH($L287,"Equal allocation",ROUND($M287/12,2),"Weighted Allocation",$M287*_xll.BC.TURNOVER(Connection,$F287,,,V$2,V$3,IF(ApplyDimOnActuals="Yes",_xlfn.HSTACK(DimArray,DimValuesArray),""))*$A287/IF($H287=0,12,$H287),"Manual Allocation",AH287))</f>
        <v/>
      </c>
      <c r="W287" s="14" t="str" cm="1">
        <f t="array" ref="W287">IF($F287="","",_xlfn.SWITCH($L287,"Equal allocation",ROUND($M287/12,2),"Weighted Allocation",$M287*_xll.BC.TURNOVER(Connection,$F287,,,W$2,W$3,IF(ApplyDimOnActuals="Yes",_xlfn.HSTACK(DimArray,DimValuesArray),""))*$A287/IF($H287=0,12,$H287),"Manual Allocation",AI287))</f>
        <v/>
      </c>
      <c r="X287" s="14" t="str" cm="1">
        <f t="array" ref="X287">IF($F287="","",_xlfn.SWITCH($L287,"Equal allocation",ROUND($M287/12,2),"Weighted Allocation",$M287*_xll.BC.TURNOVER(Connection,$F287,,,X$2,X$3,IF(ApplyDimOnActuals="Yes",_xlfn.HSTACK(DimArray,DimValuesArray),""))*$A287/IF($H287=0,12,$H287),"Manual Allocation",AJ287))</f>
        <v/>
      </c>
      <c r="Y287" s="14" t="str" cm="1">
        <f t="array" ref="Y287">IF($F287="","",_xlfn.SWITCH($L287,"Equal allocation",ROUND($M287/12,2),"Weighted Allocation",$M287*_xll.BC.TURNOVER(Connection,$F287,,,Y$2,Y$3,IF(ApplyDimOnActuals="Yes",_xlfn.HSTACK(DimArray,DimValuesArray),""))*$A287/IF($H287=0,12,$H287),"Manual Allocation",AK287))</f>
        <v/>
      </c>
      <c r="Z287" s="14" t="str" cm="1">
        <f t="array" ref="Z287">IF($F287="","",_xlfn.SWITCH($L287,"Equal allocation",ROUND($M287/12,2),"Weighted Allocation",$M287*_xll.BC.TURNOVER(Connection,$F287,,,Z$2,Z$3,IF(ApplyDimOnActuals="Yes",_xlfn.HSTACK(DimArray,DimValuesArray),""))*$A287/IF($H287=0,12,$H287),"Manual Allocation",AL287))</f>
        <v/>
      </c>
    </row>
    <row r="288" spans="12:26" x14ac:dyDescent="0.45">
      <c r="L288" s="15" t="str">
        <f t="shared" si="15"/>
        <v/>
      </c>
      <c r="M288" s="14" t="str">
        <f t="shared" si="11"/>
        <v/>
      </c>
      <c r="N288" s="14" t="str">
        <f t="shared" si="12"/>
        <v/>
      </c>
      <c r="O288" s="14" t="str" cm="1">
        <f t="array" ref="O288">IF($F288="","",_xlfn.SWITCH($L288,"Equal allocation",ROUND($M288/12,2),"Weighted Allocation",$M288*_xll.BC.TURNOVER(Connection,$F288,,,O$2,O$3,IF(ApplyDimOnActuals="Yes",_xlfn.HSTACK(DimArray,DimValuesArray),""))*$A288/IF($H288=0,12,$H288),"Manual Allocation",AA288))</f>
        <v/>
      </c>
      <c r="P288" s="14" t="str" cm="1">
        <f t="array" ref="P288">IF($F288="","",_xlfn.SWITCH($L288,"Equal allocation",ROUND($M288/12,2),"Weighted Allocation",$M288*_xll.BC.TURNOVER(Connection,$F288,,,P$2,P$3,IF(ApplyDimOnActuals="Yes",_xlfn.HSTACK(DimArray,DimValuesArray),""))*$A288/IF($H288=0,12,$H288),"Manual Allocation",AB288))</f>
        <v/>
      </c>
      <c r="Q288" s="14" t="str" cm="1">
        <f t="array" ref="Q288">IF($F288="","",_xlfn.SWITCH($L288,"Equal allocation",ROUND($M288/12,2),"Weighted Allocation",$M288*_xll.BC.TURNOVER(Connection,$F288,,,Q$2,Q$3,IF(ApplyDimOnActuals="Yes",_xlfn.HSTACK(DimArray,DimValuesArray),""))*$A288/IF($H288=0,12,$H288),"Manual Allocation",AC288))</f>
        <v/>
      </c>
      <c r="R288" s="14" t="str" cm="1">
        <f t="array" ref="R288">IF($F288="","",_xlfn.SWITCH($L288,"Equal allocation",ROUND($M288/12,2),"Weighted Allocation",$M288*_xll.BC.TURNOVER(Connection,$F288,,,R$2,R$3,IF(ApplyDimOnActuals="Yes",_xlfn.HSTACK(DimArray,DimValuesArray),""))*$A288/IF($H288=0,12,$H288),"Manual Allocation",AD288))</f>
        <v/>
      </c>
      <c r="S288" s="14" t="str" cm="1">
        <f t="array" ref="S288">IF($F288="","",_xlfn.SWITCH($L288,"Equal allocation",ROUND($M288/12,2),"Weighted Allocation",$M288*_xll.BC.TURNOVER(Connection,$F288,,,S$2,S$3,IF(ApplyDimOnActuals="Yes",_xlfn.HSTACK(DimArray,DimValuesArray),""))*$A288/IF($H288=0,12,$H288),"Manual Allocation",AE288))</f>
        <v/>
      </c>
      <c r="T288" s="14" t="str" cm="1">
        <f t="array" ref="T288">IF($F288="","",_xlfn.SWITCH($L288,"Equal allocation",ROUND($M288/12,2),"Weighted Allocation",$M288*_xll.BC.TURNOVER(Connection,$F288,,,T$2,T$3,IF(ApplyDimOnActuals="Yes",_xlfn.HSTACK(DimArray,DimValuesArray),""))*$A288/IF($H288=0,12,$H288),"Manual Allocation",AF288))</f>
        <v/>
      </c>
      <c r="U288" s="14" t="str" cm="1">
        <f t="array" ref="U288">IF($F288="","",_xlfn.SWITCH($L288,"Equal allocation",ROUND($M288/12,2),"Weighted Allocation",$M288*_xll.BC.TURNOVER(Connection,$F288,,,U$2,U$3,IF(ApplyDimOnActuals="Yes",_xlfn.HSTACK(DimArray,DimValuesArray),""))*$A288/IF($H288=0,12,$H288),"Manual Allocation",AG288))</f>
        <v/>
      </c>
      <c r="V288" s="14" t="str" cm="1">
        <f t="array" ref="V288">IF($F288="","",_xlfn.SWITCH($L288,"Equal allocation",ROUND($M288/12,2),"Weighted Allocation",$M288*_xll.BC.TURNOVER(Connection,$F288,,,V$2,V$3,IF(ApplyDimOnActuals="Yes",_xlfn.HSTACK(DimArray,DimValuesArray),""))*$A288/IF($H288=0,12,$H288),"Manual Allocation",AH288))</f>
        <v/>
      </c>
      <c r="W288" s="14" t="str" cm="1">
        <f t="array" ref="W288">IF($F288="","",_xlfn.SWITCH($L288,"Equal allocation",ROUND($M288/12,2),"Weighted Allocation",$M288*_xll.BC.TURNOVER(Connection,$F288,,,W$2,W$3,IF(ApplyDimOnActuals="Yes",_xlfn.HSTACK(DimArray,DimValuesArray),""))*$A288/IF($H288=0,12,$H288),"Manual Allocation",AI288))</f>
        <v/>
      </c>
      <c r="X288" s="14" t="str" cm="1">
        <f t="array" ref="X288">IF($F288="","",_xlfn.SWITCH($L288,"Equal allocation",ROUND($M288/12,2),"Weighted Allocation",$M288*_xll.BC.TURNOVER(Connection,$F288,,,X$2,X$3,IF(ApplyDimOnActuals="Yes",_xlfn.HSTACK(DimArray,DimValuesArray),""))*$A288/IF($H288=0,12,$H288),"Manual Allocation",AJ288))</f>
        <v/>
      </c>
      <c r="Y288" s="14" t="str" cm="1">
        <f t="array" ref="Y288">IF($F288="","",_xlfn.SWITCH($L288,"Equal allocation",ROUND($M288/12,2),"Weighted Allocation",$M288*_xll.BC.TURNOVER(Connection,$F288,,,Y$2,Y$3,IF(ApplyDimOnActuals="Yes",_xlfn.HSTACK(DimArray,DimValuesArray),""))*$A288/IF($H288=0,12,$H288),"Manual Allocation",AK288))</f>
        <v/>
      </c>
      <c r="Z288" s="14" t="str" cm="1">
        <f t="array" ref="Z288">IF($F288="","",_xlfn.SWITCH($L288,"Equal allocation",ROUND($M288/12,2),"Weighted Allocation",$M288*_xll.BC.TURNOVER(Connection,$F288,,,Z$2,Z$3,IF(ApplyDimOnActuals="Yes",_xlfn.HSTACK(DimArray,DimValuesArray),""))*$A288/IF($H288=0,12,$H288),"Manual Allocation",AL288))</f>
        <v/>
      </c>
    </row>
    <row r="289" spans="12:26" x14ac:dyDescent="0.45">
      <c r="L289" s="15" t="str">
        <f t="shared" si="15"/>
        <v/>
      </c>
      <c r="M289" s="14" t="str">
        <f t="shared" si="11"/>
        <v/>
      </c>
      <c r="N289" s="14" t="str">
        <f t="shared" si="12"/>
        <v/>
      </c>
      <c r="O289" s="14" t="str" cm="1">
        <f t="array" ref="O289">IF($F289="","",_xlfn.SWITCH($L289,"Equal allocation",ROUND($M289/12,2),"Weighted Allocation",$M289*_xll.BC.TURNOVER(Connection,$F289,,,O$2,O$3,IF(ApplyDimOnActuals="Yes",_xlfn.HSTACK(DimArray,DimValuesArray),""))*$A289/IF($H289=0,12,$H289),"Manual Allocation",AA289))</f>
        <v/>
      </c>
      <c r="P289" s="14" t="str" cm="1">
        <f t="array" ref="P289">IF($F289="","",_xlfn.SWITCH($L289,"Equal allocation",ROUND($M289/12,2),"Weighted Allocation",$M289*_xll.BC.TURNOVER(Connection,$F289,,,P$2,P$3,IF(ApplyDimOnActuals="Yes",_xlfn.HSTACK(DimArray,DimValuesArray),""))*$A289/IF($H289=0,12,$H289),"Manual Allocation",AB289))</f>
        <v/>
      </c>
      <c r="Q289" s="14" t="str" cm="1">
        <f t="array" ref="Q289">IF($F289="","",_xlfn.SWITCH($L289,"Equal allocation",ROUND($M289/12,2),"Weighted Allocation",$M289*_xll.BC.TURNOVER(Connection,$F289,,,Q$2,Q$3,IF(ApplyDimOnActuals="Yes",_xlfn.HSTACK(DimArray,DimValuesArray),""))*$A289/IF($H289=0,12,$H289),"Manual Allocation",AC289))</f>
        <v/>
      </c>
      <c r="R289" s="14" t="str" cm="1">
        <f t="array" ref="R289">IF($F289="","",_xlfn.SWITCH($L289,"Equal allocation",ROUND($M289/12,2),"Weighted Allocation",$M289*_xll.BC.TURNOVER(Connection,$F289,,,R$2,R$3,IF(ApplyDimOnActuals="Yes",_xlfn.HSTACK(DimArray,DimValuesArray),""))*$A289/IF($H289=0,12,$H289),"Manual Allocation",AD289))</f>
        <v/>
      </c>
      <c r="S289" s="14" t="str" cm="1">
        <f t="array" ref="S289">IF($F289="","",_xlfn.SWITCH($L289,"Equal allocation",ROUND($M289/12,2),"Weighted Allocation",$M289*_xll.BC.TURNOVER(Connection,$F289,,,S$2,S$3,IF(ApplyDimOnActuals="Yes",_xlfn.HSTACK(DimArray,DimValuesArray),""))*$A289/IF($H289=0,12,$H289),"Manual Allocation",AE289))</f>
        <v/>
      </c>
      <c r="T289" s="14" t="str" cm="1">
        <f t="array" ref="T289">IF($F289="","",_xlfn.SWITCH($L289,"Equal allocation",ROUND($M289/12,2),"Weighted Allocation",$M289*_xll.BC.TURNOVER(Connection,$F289,,,T$2,T$3,IF(ApplyDimOnActuals="Yes",_xlfn.HSTACK(DimArray,DimValuesArray),""))*$A289/IF($H289=0,12,$H289),"Manual Allocation",AF289))</f>
        <v/>
      </c>
      <c r="U289" s="14" t="str" cm="1">
        <f t="array" ref="U289">IF($F289="","",_xlfn.SWITCH($L289,"Equal allocation",ROUND($M289/12,2),"Weighted Allocation",$M289*_xll.BC.TURNOVER(Connection,$F289,,,U$2,U$3,IF(ApplyDimOnActuals="Yes",_xlfn.HSTACK(DimArray,DimValuesArray),""))*$A289/IF($H289=0,12,$H289),"Manual Allocation",AG289))</f>
        <v/>
      </c>
      <c r="V289" s="14" t="str" cm="1">
        <f t="array" ref="V289">IF($F289="","",_xlfn.SWITCH($L289,"Equal allocation",ROUND($M289/12,2),"Weighted Allocation",$M289*_xll.BC.TURNOVER(Connection,$F289,,,V$2,V$3,IF(ApplyDimOnActuals="Yes",_xlfn.HSTACK(DimArray,DimValuesArray),""))*$A289/IF($H289=0,12,$H289),"Manual Allocation",AH289))</f>
        <v/>
      </c>
      <c r="W289" s="14" t="str" cm="1">
        <f t="array" ref="W289">IF($F289="","",_xlfn.SWITCH($L289,"Equal allocation",ROUND($M289/12,2),"Weighted Allocation",$M289*_xll.BC.TURNOVER(Connection,$F289,,,W$2,W$3,IF(ApplyDimOnActuals="Yes",_xlfn.HSTACK(DimArray,DimValuesArray),""))*$A289/IF($H289=0,12,$H289),"Manual Allocation",AI289))</f>
        <v/>
      </c>
      <c r="X289" s="14" t="str" cm="1">
        <f t="array" ref="X289">IF($F289="","",_xlfn.SWITCH($L289,"Equal allocation",ROUND($M289/12,2),"Weighted Allocation",$M289*_xll.BC.TURNOVER(Connection,$F289,,,X$2,X$3,IF(ApplyDimOnActuals="Yes",_xlfn.HSTACK(DimArray,DimValuesArray),""))*$A289/IF($H289=0,12,$H289),"Manual Allocation",AJ289))</f>
        <v/>
      </c>
      <c r="Y289" s="14" t="str" cm="1">
        <f t="array" ref="Y289">IF($F289="","",_xlfn.SWITCH($L289,"Equal allocation",ROUND($M289/12,2),"Weighted Allocation",$M289*_xll.BC.TURNOVER(Connection,$F289,,,Y$2,Y$3,IF(ApplyDimOnActuals="Yes",_xlfn.HSTACK(DimArray,DimValuesArray),""))*$A289/IF($H289=0,12,$H289),"Manual Allocation",AK289))</f>
        <v/>
      </c>
      <c r="Z289" s="14" t="str" cm="1">
        <f t="array" ref="Z289">IF($F289="","",_xlfn.SWITCH($L289,"Equal allocation",ROUND($M289/12,2),"Weighted Allocation",$M289*_xll.BC.TURNOVER(Connection,$F289,,,Z$2,Z$3,IF(ApplyDimOnActuals="Yes",_xlfn.HSTACK(DimArray,DimValuesArray),""))*$A289/IF($H289=0,12,$H289),"Manual Allocation",AL289))</f>
        <v/>
      </c>
    </row>
    <row r="290" spans="12:26" x14ac:dyDescent="0.45">
      <c r="L290" s="15" t="str">
        <f t="shared" si="15"/>
        <v/>
      </c>
      <c r="M290" s="14" t="str">
        <f t="shared" si="11"/>
        <v/>
      </c>
      <c r="N290" s="14" t="str">
        <f t="shared" si="12"/>
        <v/>
      </c>
      <c r="O290" s="14" t="str" cm="1">
        <f t="array" ref="O290">IF($F290="","",_xlfn.SWITCH($L290,"Equal allocation",ROUND($M290/12,2),"Weighted Allocation",$M290*_xll.BC.TURNOVER(Connection,$F290,,,O$2,O$3,IF(ApplyDimOnActuals="Yes",_xlfn.HSTACK(DimArray,DimValuesArray),""))*$A290/IF($H290=0,12,$H290),"Manual Allocation",AA290))</f>
        <v/>
      </c>
      <c r="P290" s="14" t="str" cm="1">
        <f t="array" ref="P290">IF($F290="","",_xlfn.SWITCH($L290,"Equal allocation",ROUND($M290/12,2),"Weighted Allocation",$M290*_xll.BC.TURNOVER(Connection,$F290,,,P$2,P$3,IF(ApplyDimOnActuals="Yes",_xlfn.HSTACK(DimArray,DimValuesArray),""))*$A290/IF($H290=0,12,$H290),"Manual Allocation",AB290))</f>
        <v/>
      </c>
      <c r="Q290" s="14" t="str" cm="1">
        <f t="array" ref="Q290">IF($F290="","",_xlfn.SWITCH($L290,"Equal allocation",ROUND($M290/12,2),"Weighted Allocation",$M290*_xll.BC.TURNOVER(Connection,$F290,,,Q$2,Q$3,IF(ApplyDimOnActuals="Yes",_xlfn.HSTACK(DimArray,DimValuesArray),""))*$A290/IF($H290=0,12,$H290),"Manual Allocation",AC290))</f>
        <v/>
      </c>
      <c r="R290" s="14" t="str" cm="1">
        <f t="array" ref="R290">IF($F290="","",_xlfn.SWITCH($L290,"Equal allocation",ROUND($M290/12,2),"Weighted Allocation",$M290*_xll.BC.TURNOVER(Connection,$F290,,,R$2,R$3,IF(ApplyDimOnActuals="Yes",_xlfn.HSTACK(DimArray,DimValuesArray),""))*$A290/IF($H290=0,12,$H290),"Manual Allocation",AD290))</f>
        <v/>
      </c>
      <c r="S290" s="14" t="str" cm="1">
        <f t="array" ref="S290">IF($F290="","",_xlfn.SWITCH($L290,"Equal allocation",ROUND($M290/12,2),"Weighted Allocation",$M290*_xll.BC.TURNOVER(Connection,$F290,,,S$2,S$3,IF(ApplyDimOnActuals="Yes",_xlfn.HSTACK(DimArray,DimValuesArray),""))*$A290/IF($H290=0,12,$H290),"Manual Allocation",AE290))</f>
        <v/>
      </c>
      <c r="T290" s="14" t="str" cm="1">
        <f t="array" ref="T290">IF($F290="","",_xlfn.SWITCH($L290,"Equal allocation",ROUND($M290/12,2),"Weighted Allocation",$M290*_xll.BC.TURNOVER(Connection,$F290,,,T$2,T$3,IF(ApplyDimOnActuals="Yes",_xlfn.HSTACK(DimArray,DimValuesArray),""))*$A290/IF($H290=0,12,$H290),"Manual Allocation",AF290))</f>
        <v/>
      </c>
      <c r="U290" s="14" t="str" cm="1">
        <f t="array" ref="U290">IF($F290="","",_xlfn.SWITCH($L290,"Equal allocation",ROUND($M290/12,2),"Weighted Allocation",$M290*_xll.BC.TURNOVER(Connection,$F290,,,U$2,U$3,IF(ApplyDimOnActuals="Yes",_xlfn.HSTACK(DimArray,DimValuesArray),""))*$A290/IF($H290=0,12,$H290),"Manual Allocation",AG290))</f>
        <v/>
      </c>
      <c r="V290" s="14" t="str" cm="1">
        <f t="array" ref="V290">IF($F290="","",_xlfn.SWITCH($L290,"Equal allocation",ROUND($M290/12,2),"Weighted Allocation",$M290*_xll.BC.TURNOVER(Connection,$F290,,,V$2,V$3,IF(ApplyDimOnActuals="Yes",_xlfn.HSTACK(DimArray,DimValuesArray),""))*$A290/IF($H290=0,12,$H290),"Manual Allocation",AH290))</f>
        <v/>
      </c>
      <c r="W290" s="14" t="str" cm="1">
        <f t="array" ref="W290">IF($F290="","",_xlfn.SWITCH($L290,"Equal allocation",ROUND($M290/12,2),"Weighted Allocation",$M290*_xll.BC.TURNOVER(Connection,$F290,,,W$2,W$3,IF(ApplyDimOnActuals="Yes",_xlfn.HSTACK(DimArray,DimValuesArray),""))*$A290/IF($H290=0,12,$H290),"Manual Allocation",AI290))</f>
        <v/>
      </c>
      <c r="X290" s="14" t="str" cm="1">
        <f t="array" ref="X290">IF($F290="","",_xlfn.SWITCH($L290,"Equal allocation",ROUND($M290/12,2),"Weighted Allocation",$M290*_xll.BC.TURNOVER(Connection,$F290,,,X$2,X$3,IF(ApplyDimOnActuals="Yes",_xlfn.HSTACK(DimArray,DimValuesArray),""))*$A290/IF($H290=0,12,$H290),"Manual Allocation",AJ290))</f>
        <v/>
      </c>
      <c r="Y290" s="14" t="str" cm="1">
        <f t="array" ref="Y290">IF($F290="","",_xlfn.SWITCH($L290,"Equal allocation",ROUND($M290/12,2),"Weighted Allocation",$M290*_xll.BC.TURNOVER(Connection,$F290,,,Y$2,Y$3,IF(ApplyDimOnActuals="Yes",_xlfn.HSTACK(DimArray,DimValuesArray),""))*$A290/IF($H290=0,12,$H290),"Manual Allocation",AK290))</f>
        <v/>
      </c>
      <c r="Z290" s="14" t="str" cm="1">
        <f t="array" ref="Z290">IF($F290="","",_xlfn.SWITCH($L290,"Equal allocation",ROUND($M290/12,2),"Weighted Allocation",$M290*_xll.BC.TURNOVER(Connection,$F290,,,Z$2,Z$3,IF(ApplyDimOnActuals="Yes",_xlfn.HSTACK(DimArray,DimValuesArray),""))*$A290/IF($H290=0,12,$H290),"Manual Allocation",AL290))</f>
        <v/>
      </c>
    </row>
    <row r="291" spans="12:26" x14ac:dyDescent="0.45">
      <c r="L291" s="15" t="str">
        <f t="shared" si="15"/>
        <v/>
      </c>
      <c r="M291" s="14" t="str">
        <f t="shared" si="11"/>
        <v/>
      </c>
      <c r="N291" s="14" t="str">
        <f t="shared" si="12"/>
        <v/>
      </c>
      <c r="O291" s="14" t="str" cm="1">
        <f t="array" ref="O291">IF($F291="","",_xlfn.SWITCH($L291,"Equal allocation",ROUND($M291/12,2),"Weighted Allocation",$M291*_xll.BC.TURNOVER(Connection,$F291,,,O$2,O$3,IF(ApplyDimOnActuals="Yes",_xlfn.HSTACK(DimArray,DimValuesArray),""))*$A291/IF($H291=0,12,$H291),"Manual Allocation",AA291))</f>
        <v/>
      </c>
      <c r="P291" s="14" t="str" cm="1">
        <f t="array" ref="P291">IF($F291="","",_xlfn.SWITCH($L291,"Equal allocation",ROUND($M291/12,2),"Weighted Allocation",$M291*_xll.BC.TURNOVER(Connection,$F291,,,P$2,P$3,IF(ApplyDimOnActuals="Yes",_xlfn.HSTACK(DimArray,DimValuesArray),""))*$A291/IF($H291=0,12,$H291),"Manual Allocation",AB291))</f>
        <v/>
      </c>
      <c r="Q291" s="14" t="str" cm="1">
        <f t="array" ref="Q291">IF($F291="","",_xlfn.SWITCH($L291,"Equal allocation",ROUND($M291/12,2),"Weighted Allocation",$M291*_xll.BC.TURNOVER(Connection,$F291,,,Q$2,Q$3,IF(ApplyDimOnActuals="Yes",_xlfn.HSTACK(DimArray,DimValuesArray),""))*$A291/IF($H291=0,12,$H291),"Manual Allocation",AC291))</f>
        <v/>
      </c>
      <c r="R291" s="14" t="str" cm="1">
        <f t="array" ref="R291">IF($F291="","",_xlfn.SWITCH($L291,"Equal allocation",ROUND($M291/12,2),"Weighted Allocation",$M291*_xll.BC.TURNOVER(Connection,$F291,,,R$2,R$3,IF(ApplyDimOnActuals="Yes",_xlfn.HSTACK(DimArray,DimValuesArray),""))*$A291/IF($H291=0,12,$H291),"Manual Allocation",AD291))</f>
        <v/>
      </c>
      <c r="S291" s="14" t="str" cm="1">
        <f t="array" ref="S291">IF($F291="","",_xlfn.SWITCH($L291,"Equal allocation",ROUND($M291/12,2),"Weighted Allocation",$M291*_xll.BC.TURNOVER(Connection,$F291,,,S$2,S$3,IF(ApplyDimOnActuals="Yes",_xlfn.HSTACK(DimArray,DimValuesArray),""))*$A291/IF($H291=0,12,$H291),"Manual Allocation",AE291))</f>
        <v/>
      </c>
      <c r="T291" s="14" t="str" cm="1">
        <f t="array" ref="T291">IF($F291="","",_xlfn.SWITCH($L291,"Equal allocation",ROUND($M291/12,2),"Weighted Allocation",$M291*_xll.BC.TURNOVER(Connection,$F291,,,T$2,T$3,IF(ApplyDimOnActuals="Yes",_xlfn.HSTACK(DimArray,DimValuesArray),""))*$A291/IF($H291=0,12,$H291),"Manual Allocation",AF291))</f>
        <v/>
      </c>
      <c r="U291" s="14" t="str" cm="1">
        <f t="array" ref="U291">IF($F291="","",_xlfn.SWITCH($L291,"Equal allocation",ROUND($M291/12,2),"Weighted Allocation",$M291*_xll.BC.TURNOVER(Connection,$F291,,,U$2,U$3,IF(ApplyDimOnActuals="Yes",_xlfn.HSTACK(DimArray,DimValuesArray),""))*$A291/IF($H291=0,12,$H291),"Manual Allocation",AG291))</f>
        <v/>
      </c>
      <c r="V291" s="14" t="str" cm="1">
        <f t="array" ref="V291">IF($F291="","",_xlfn.SWITCH($L291,"Equal allocation",ROUND($M291/12,2),"Weighted Allocation",$M291*_xll.BC.TURNOVER(Connection,$F291,,,V$2,V$3,IF(ApplyDimOnActuals="Yes",_xlfn.HSTACK(DimArray,DimValuesArray),""))*$A291/IF($H291=0,12,$H291),"Manual Allocation",AH291))</f>
        <v/>
      </c>
      <c r="W291" s="14" t="str" cm="1">
        <f t="array" ref="W291">IF($F291="","",_xlfn.SWITCH($L291,"Equal allocation",ROUND($M291/12,2),"Weighted Allocation",$M291*_xll.BC.TURNOVER(Connection,$F291,,,W$2,W$3,IF(ApplyDimOnActuals="Yes",_xlfn.HSTACK(DimArray,DimValuesArray),""))*$A291/IF($H291=0,12,$H291),"Manual Allocation",AI291))</f>
        <v/>
      </c>
      <c r="X291" s="14" t="str" cm="1">
        <f t="array" ref="X291">IF($F291="","",_xlfn.SWITCH($L291,"Equal allocation",ROUND($M291/12,2),"Weighted Allocation",$M291*_xll.BC.TURNOVER(Connection,$F291,,,X$2,X$3,IF(ApplyDimOnActuals="Yes",_xlfn.HSTACK(DimArray,DimValuesArray),""))*$A291/IF($H291=0,12,$H291),"Manual Allocation",AJ291))</f>
        <v/>
      </c>
      <c r="Y291" s="14" t="str" cm="1">
        <f t="array" ref="Y291">IF($F291="","",_xlfn.SWITCH($L291,"Equal allocation",ROUND($M291/12,2),"Weighted Allocation",$M291*_xll.BC.TURNOVER(Connection,$F291,,,Y$2,Y$3,IF(ApplyDimOnActuals="Yes",_xlfn.HSTACK(DimArray,DimValuesArray),""))*$A291/IF($H291=0,12,$H291),"Manual Allocation",AK291))</f>
        <v/>
      </c>
      <c r="Z291" s="14" t="str" cm="1">
        <f t="array" ref="Z291">IF($F291="","",_xlfn.SWITCH($L291,"Equal allocation",ROUND($M291/12,2),"Weighted Allocation",$M291*_xll.BC.TURNOVER(Connection,$F291,,,Z$2,Z$3,IF(ApplyDimOnActuals="Yes",_xlfn.HSTACK(DimArray,DimValuesArray),""))*$A291/IF($H291=0,12,$H291),"Manual Allocation",AL291))</f>
        <v/>
      </c>
    </row>
    <row r="292" spans="12:26" x14ac:dyDescent="0.45">
      <c r="L292" s="15" t="str">
        <f t="shared" si="15"/>
        <v/>
      </c>
      <c r="M292" s="14" t="str">
        <f t="shared" si="11"/>
        <v/>
      </c>
      <c r="N292" s="14" t="str">
        <f t="shared" si="12"/>
        <v/>
      </c>
      <c r="O292" s="14" t="str" cm="1">
        <f t="array" ref="O292">IF($F292="","",_xlfn.SWITCH($L292,"Equal allocation",ROUND($M292/12,2),"Weighted Allocation",$M292*_xll.BC.TURNOVER(Connection,$F292,,,O$2,O$3,IF(ApplyDimOnActuals="Yes",_xlfn.HSTACK(DimArray,DimValuesArray),""))*$A292/IF($H292=0,12,$H292),"Manual Allocation",AA292))</f>
        <v/>
      </c>
      <c r="P292" s="14" t="str" cm="1">
        <f t="array" ref="P292">IF($F292="","",_xlfn.SWITCH($L292,"Equal allocation",ROUND($M292/12,2),"Weighted Allocation",$M292*_xll.BC.TURNOVER(Connection,$F292,,,P$2,P$3,IF(ApplyDimOnActuals="Yes",_xlfn.HSTACK(DimArray,DimValuesArray),""))*$A292/IF($H292=0,12,$H292),"Manual Allocation",AB292))</f>
        <v/>
      </c>
      <c r="Q292" s="14" t="str" cm="1">
        <f t="array" ref="Q292">IF($F292="","",_xlfn.SWITCH($L292,"Equal allocation",ROUND($M292/12,2),"Weighted Allocation",$M292*_xll.BC.TURNOVER(Connection,$F292,,,Q$2,Q$3,IF(ApplyDimOnActuals="Yes",_xlfn.HSTACK(DimArray,DimValuesArray),""))*$A292/IF($H292=0,12,$H292),"Manual Allocation",AC292))</f>
        <v/>
      </c>
      <c r="R292" s="14" t="str" cm="1">
        <f t="array" ref="R292">IF($F292="","",_xlfn.SWITCH($L292,"Equal allocation",ROUND($M292/12,2),"Weighted Allocation",$M292*_xll.BC.TURNOVER(Connection,$F292,,,R$2,R$3,IF(ApplyDimOnActuals="Yes",_xlfn.HSTACK(DimArray,DimValuesArray),""))*$A292/IF($H292=0,12,$H292),"Manual Allocation",AD292))</f>
        <v/>
      </c>
      <c r="S292" s="14" t="str" cm="1">
        <f t="array" ref="S292">IF($F292="","",_xlfn.SWITCH($L292,"Equal allocation",ROUND($M292/12,2),"Weighted Allocation",$M292*_xll.BC.TURNOVER(Connection,$F292,,,S$2,S$3,IF(ApplyDimOnActuals="Yes",_xlfn.HSTACK(DimArray,DimValuesArray),""))*$A292/IF($H292=0,12,$H292),"Manual Allocation",AE292))</f>
        <v/>
      </c>
      <c r="T292" s="14" t="str" cm="1">
        <f t="array" ref="T292">IF($F292="","",_xlfn.SWITCH($L292,"Equal allocation",ROUND($M292/12,2),"Weighted Allocation",$M292*_xll.BC.TURNOVER(Connection,$F292,,,T$2,T$3,IF(ApplyDimOnActuals="Yes",_xlfn.HSTACK(DimArray,DimValuesArray),""))*$A292/IF($H292=0,12,$H292),"Manual Allocation",AF292))</f>
        <v/>
      </c>
      <c r="U292" s="14" t="str" cm="1">
        <f t="array" ref="U292">IF($F292="","",_xlfn.SWITCH($L292,"Equal allocation",ROUND($M292/12,2),"Weighted Allocation",$M292*_xll.BC.TURNOVER(Connection,$F292,,,U$2,U$3,IF(ApplyDimOnActuals="Yes",_xlfn.HSTACK(DimArray,DimValuesArray),""))*$A292/IF($H292=0,12,$H292),"Manual Allocation",AG292))</f>
        <v/>
      </c>
      <c r="V292" s="14" t="str" cm="1">
        <f t="array" ref="V292">IF($F292="","",_xlfn.SWITCH($L292,"Equal allocation",ROUND($M292/12,2),"Weighted Allocation",$M292*_xll.BC.TURNOVER(Connection,$F292,,,V$2,V$3,IF(ApplyDimOnActuals="Yes",_xlfn.HSTACK(DimArray,DimValuesArray),""))*$A292/IF($H292=0,12,$H292),"Manual Allocation",AH292))</f>
        <v/>
      </c>
      <c r="W292" s="14" t="str" cm="1">
        <f t="array" ref="W292">IF($F292="","",_xlfn.SWITCH($L292,"Equal allocation",ROUND($M292/12,2),"Weighted Allocation",$M292*_xll.BC.TURNOVER(Connection,$F292,,,W$2,W$3,IF(ApplyDimOnActuals="Yes",_xlfn.HSTACK(DimArray,DimValuesArray),""))*$A292/IF($H292=0,12,$H292),"Manual Allocation",AI292))</f>
        <v/>
      </c>
      <c r="X292" s="14" t="str" cm="1">
        <f t="array" ref="X292">IF($F292="","",_xlfn.SWITCH($L292,"Equal allocation",ROUND($M292/12,2),"Weighted Allocation",$M292*_xll.BC.TURNOVER(Connection,$F292,,,X$2,X$3,IF(ApplyDimOnActuals="Yes",_xlfn.HSTACK(DimArray,DimValuesArray),""))*$A292/IF($H292=0,12,$H292),"Manual Allocation",AJ292))</f>
        <v/>
      </c>
      <c r="Y292" s="14" t="str" cm="1">
        <f t="array" ref="Y292">IF($F292="","",_xlfn.SWITCH($L292,"Equal allocation",ROUND($M292/12,2),"Weighted Allocation",$M292*_xll.BC.TURNOVER(Connection,$F292,,,Y$2,Y$3,IF(ApplyDimOnActuals="Yes",_xlfn.HSTACK(DimArray,DimValuesArray),""))*$A292/IF($H292=0,12,$H292),"Manual Allocation",AK292))</f>
        <v/>
      </c>
      <c r="Z292" s="14" t="str" cm="1">
        <f t="array" ref="Z292">IF($F292="","",_xlfn.SWITCH($L292,"Equal allocation",ROUND($M292/12,2),"Weighted Allocation",$M292*_xll.BC.TURNOVER(Connection,$F292,,,Z$2,Z$3,IF(ApplyDimOnActuals="Yes",_xlfn.HSTACK(DimArray,DimValuesArray),""))*$A292/IF($H292=0,12,$H292),"Manual Allocation",AL292))</f>
        <v/>
      </c>
    </row>
    <row r="293" spans="12:26" x14ac:dyDescent="0.45">
      <c r="L293" s="15" t="str">
        <f t="shared" si="15"/>
        <v/>
      </c>
      <c r="M293" s="14" t="str">
        <f t="shared" si="11"/>
        <v/>
      </c>
      <c r="N293" s="14" t="str">
        <f t="shared" si="12"/>
        <v/>
      </c>
      <c r="O293" s="14" t="str" cm="1">
        <f t="array" ref="O293">IF($F293="","",_xlfn.SWITCH($L293,"Equal allocation",ROUND($M293/12,2),"Weighted Allocation",$M293*_xll.BC.TURNOVER(Connection,$F293,,,O$2,O$3,IF(ApplyDimOnActuals="Yes",_xlfn.HSTACK(DimArray,DimValuesArray),""))*$A293/IF($H293=0,12,$H293),"Manual Allocation",AA293))</f>
        <v/>
      </c>
      <c r="P293" s="14" t="str" cm="1">
        <f t="array" ref="P293">IF($F293="","",_xlfn.SWITCH($L293,"Equal allocation",ROUND($M293/12,2),"Weighted Allocation",$M293*_xll.BC.TURNOVER(Connection,$F293,,,P$2,P$3,IF(ApplyDimOnActuals="Yes",_xlfn.HSTACK(DimArray,DimValuesArray),""))*$A293/IF($H293=0,12,$H293),"Manual Allocation",AB293))</f>
        <v/>
      </c>
      <c r="Q293" s="14" t="str" cm="1">
        <f t="array" ref="Q293">IF($F293="","",_xlfn.SWITCH($L293,"Equal allocation",ROUND($M293/12,2),"Weighted Allocation",$M293*_xll.BC.TURNOVER(Connection,$F293,,,Q$2,Q$3,IF(ApplyDimOnActuals="Yes",_xlfn.HSTACK(DimArray,DimValuesArray),""))*$A293/IF($H293=0,12,$H293),"Manual Allocation",AC293))</f>
        <v/>
      </c>
      <c r="R293" s="14" t="str" cm="1">
        <f t="array" ref="R293">IF($F293="","",_xlfn.SWITCH($L293,"Equal allocation",ROUND($M293/12,2),"Weighted Allocation",$M293*_xll.BC.TURNOVER(Connection,$F293,,,R$2,R$3,IF(ApplyDimOnActuals="Yes",_xlfn.HSTACK(DimArray,DimValuesArray),""))*$A293/IF($H293=0,12,$H293),"Manual Allocation",AD293))</f>
        <v/>
      </c>
      <c r="S293" s="14" t="str" cm="1">
        <f t="array" ref="S293">IF($F293="","",_xlfn.SWITCH($L293,"Equal allocation",ROUND($M293/12,2),"Weighted Allocation",$M293*_xll.BC.TURNOVER(Connection,$F293,,,S$2,S$3,IF(ApplyDimOnActuals="Yes",_xlfn.HSTACK(DimArray,DimValuesArray),""))*$A293/IF($H293=0,12,$H293),"Manual Allocation",AE293))</f>
        <v/>
      </c>
      <c r="T293" s="14" t="str" cm="1">
        <f t="array" ref="T293">IF($F293="","",_xlfn.SWITCH($L293,"Equal allocation",ROUND($M293/12,2),"Weighted Allocation",$M293*_xll.BC.TURNOVER(Connection,$F293,,,T$2,T$3,IF(ApplyDimOnActuals="Yes",_xlfn.HSTACK(DimArray,DimValuesArray),""))*$A293/IF($H293=0,12,$H293),"Manual Allocation",AF293))</f>
        <v/>
      </c>
      <c r="U293" s="14" t="str" cm="1">
        <f t="array" ref="U293">IF($F293="","",_xlfn.SWITCH($L293,"Equal allocation",ROUND($M293/12,2),"Weighted Allocation",$M293*_xll.BC.TURNOVER(Connection,$F293,,,U$2,U$3,IF(ApplyDimOnActuals="Yes",_xlfn.HSTACK(DimArray,DimValuesArray),""))*$A293/IF($H293=0,12,$H293),"Manual Allocation",AG293))</f>
        <v/>
      </c>
      <c r="V293" s="14" t="str" cm="1">
        <f t="array" ref="V293">IF($F293="","",_xlfn.SWITCH($L293,"Equal allocation",ROUND($M293/12,2),"Weighted Allocation",$M293*_xll.BC.TURNOVER(Connection,$F293,,,V$2,V$3,IF(ApplyDimOnActuals="Yes",_xlfn.HSTACK(DimArray,DimValuesArray),""))*$A293/IF($H293=0,12,$H293),"Manual Allocation",AH293))</f>
        <v/>
      </c>
      <c r="W293" s="14" t="str" cm="1">
        <f t="array" ref="W293">IF($F293="","",_xlfn.SWITCH($L293,"Equal allocation",ROUND($M293/12,2),"Weighted Allocation",$M293*_xll.BC.TURNOVER(Connection,$F293,,,W$2,W$3,IF(ApplyDimOnActuals="Yes",_xlfn.HSTACK(DimArray,DimValuesArray),""))*$A293/IF($H293=0,12,$H293),"Manual Allocation",AI293))</f>
        <v/>
      </c>
      <c r="X293" s="14" t="str" cm="1">
        <f t="array" ref="X293">IF($F293="","",_xlfn.SWITCH($L293,"Equal allocation",ROUND($M293/12,2),"Weighted Allocation",$M293*_xll.BC.TURNOVER(Connection,$F293,,,X$2,X$3,IF(ApplyDimOnActuals="Yes",_xlfn.HSTACK(DimArray,DimValuesArray),""))*$A293/IF($H293=0,12,$H293),"Manual Allocation",AJ293))</f>
        <v/>
      </c>
      <c r="Y293" s="14" t="str" cm="1">
        <f t="array" ref="Y293">IF($F293="","",_xlfn.SWITCH($L293,"Equal allocation",ROUND($M293/12,2),"Weighted Allocation",$M293*_xll.BC.TURNOVER(Connection,$F293,,,Y$2,Y$3,IF(ApplyDimOnActuals="Yes",_xlfn.HSTACK(DimArray,DimValuesArray),""))*$A293/IF($H293=0,12,$H293),"Manual Allocation",AK293))</f>
        <v/>
      </c>
      <c r="Z293" s="14" t="str" cm="1">
        <f t="array" ref="Z293">IF($F293="","",_xlfn.SWITCH($L293,"Equal allocation",ROUND($M293/12,2),"Weighted Allocation",$M293*_xll.BC.TURNOVER(Connection,$F293,,,Z$2,Z$3,IF(ApplyDimOnActuals="Yes",_xlfn.HSTACK(DimArray,DimValuesArray),""))*$A293/IF($H293=0,12,$H293),"Manual Allocation",AL293))</f>
        <v/>
      </c>
    </row>
    <row r="294" spans="12:26" x14ac:dyDescent="0.45">
      <c r="L294" s="15" t="str">
        <f t="shared" si="15"/>
        <v/>
      </c>
      <c r="M294" s="14" t="str">
        <f t="shared" si="11"/>
        <v/>
      </c>
      <c r="N294" s="14" t="str">
        <f t="shared" si="12"/>
        <v/>
      </c>
      <c r="O294" s="14" t="str" cm="1">
        <f t="array" ref="O294">IF($F294="","",_xlfn.SWITCH($L294,"Equal allocation",ROUND($M294/12,2),"Weighted Allocation",$M294*_xll.BC.TURNOVER(Connection,$F294,,,O$2,O$3,IF(ApplyDimOnActuals="Yes",_xlfn.HSTACK(DimArray,DimValuesArray),""))*$A294/IF($H294=0,12,$H294),"Manual Allocation",AA294))</f>
        <v/>
      </c>
      <c r="P294" s="14" t="str" cm="1">
        <f t="array" ref="P294">IF($F294="","",_xlfn.SWITCH($L294,"Equal allocation",ROUND($M294/12,2),"Weighted Allocation",$M294*_xll.BC.TURNOVER(Connection,$F294,,,P$2,P$3,IF(ApplyDimOnActuals="Yes",_xlfn.HSTACK(DimArray,DimValuesArray),""))*$A294/IF($H294=0,12,$H294),"Manual Allocation",AB294))</f>
        <v/>
      </c>
      <c r="Q294" s="14" t="str" cm="1">
        <f t="array" ref="Q294">IF($F294="","",_xlfn.SWITCH($L294,"Equal allocation",ROUND($M294/12,2),"Weighted Allocation",$M294*_xll.BC.TURNOVER(Connection,$F294,,,Q$2,Q$3,IF(ApplyDimOnActuals="Yes",_xlfn.HSTACK(DimArray,DimValuesArray),""))*$A294/IF($H294=0,12,$H294),"Manual Allocation",AC294))</f>
        <v/>
      </c>
      <c r="R294" s="14" t="str" cm="1">
        <f t="array" ref="R294">IF($F294="","",_xlfn.SWITCH($L294,"Equal allocation",ROUND($M294/12,2),"Weighted Allocation",$M294*_xll.BC.TURNOVER(Connection,$F294,,,R$2,R$3,IF(ApplyDimOnActuals="Yes",_xlfn.HSTACK(DimArray,DimValuesArray),""))*$A294/IF($H294=0,12,$H294),"Manual Allocation",AD294))</f>
        <v/>
      </c>
      <c r="S294" s="14" t="str" cm="1">
        <f t="array" ref="S294">IF($F294="","",_xlfn.SWITCH($L294,"Equal allocation",ROUND($M294/12,2),"Weighted Allocation",$M294*_xll.BC.TURNOVER(Connection,$F294,,,S$2,S$3,IF(ApplyDimOnActuals="Yes",_xlfn.HSTACK(DimArray,DimValuesArray),""))*$A294/IF($H294=0,12,$H294),"Manual Allocation",AE294))</f>
        <v/>
      </c>
      <c r="T294" s="14" t="str" cm="1">
        <f t="array" ref="T294">IF($F294="","",_xlfn.SWITCH($L294,"Equal allocation",ROUND($M294/12,2),"Weighted Allocation",$M294*_xll.BC.TURNOVER(Connection,$F294,,,T$2,T$3,IF(ApplyDimOnActuals="Yes",_xlfn.HSTACK(DimArray,DimValuesArray),""))*$A294/IF($H294=0,12,$H294),"Manual Allocation",AF294))</f>
        <v/>
      </c>
      <c r="U294" s="14" t="str" cm="1">
        <f t="array" ref="U294">IF($F294="","",_xlfn.SWITCH($L294,"Equal allocation",ROUND($M294/12,2),"Weighted Allocation",$M294*_xll.BC.TURNOVER(Connection,$F294,,,U$2,U$3,IF(ApplyDimOnActuals="Yes",_xlfn.HSTACK(DimArray,DimValuesArray),""))*$A294/IF($H294=0,12,$H294),"Manual Allocation",AG294))</f>
        <v/>
      </c>
      <c r="V294" s="14" t="str" cm="1">
        <f t="array" ref="V294">IF($F294="","",_xlfn.SWITCH($L294,"Equal allocation",ROUND($M294/12,2),"Weighted Allocation",$M294*_xll.BC.TURNOVER(Connection,$F294,,,V$2,V$3,IF(ApplyDimOnActuals="Yes",_xlfn.HSTACK(DimArray,DimValuesArray),""))*$A294/IF($H294=0,12,$H294),"Manual Allocation",AH294))</f>
        <v/>
      </c>
      <c r="W294" s="14" t="str" cm="1">
        <f t="array" ref="W294">IF($F294="","",_xlfn.SWITCH($L294,"Equal allocation",ROUND($M294/12,2),"Weighted Allocation",$M294*_xll.BC.TURNOVER(Connection,$F294,,,W$2,W$3,IF(ApplyDimOnActuals="Yes",_xlfn.HSTACK(DimArray,DimValuesArray),""))*$A294/IF($H294=0,12,$H294),"Manual Allocation",AI294))</f>
        <v/>
      </c>
      <c r="X294" s="14" t="str" cm="1">
        <f t="array" ref="X294">IF($F294="","",_xlfn.SWITCH($L294,"Equal allocation",ROUND($M294/12,2),"Weighted Allocation",$M294*_xll.BC.TURNOVER(Connection,$F294,,,X$2,X$3,IF(ApplyDimOnActuals="Yes",_xlfn.HSTACK(DimArray,DimValuesArray),""))*$A294/IF($H294=0,12,$H294),"Manual Allocation",AJ294))</f>
        <v/>
      </c>
      <c r="Y294" s="14" t="str" cm="1">
        <f t="array" ref="Y294">IF($F294="","",_xlfn.SWITCH($L294,"Equal allocation",ROUND($M294/12,2),"Weighted Allocation",$M294*_xll.BC.TURNOVER(Connection,$F294,,,Y$2,Y$3,IF(ApplyDimOnActuals="Yes",_xlfn.HSTACK(DimArray,DimValuesArray),""))*$A294/IF($H294=0,12,$H294),"Manual Allocation",AK294))</f>
        <v/>
      </c>
      <c r="Z294" s="14" t="str" cm="1">
        <f t="array" ref="Z294">IF($F294="","",_xlfn.SWITCH($L294,"Equal allocation",ROUND($M294/12,2),"Weighted Allocation",$M294*_xll.BC.TURNOVER(Connection,$F294,,,Z$2,Z$3,IF(ApplyDimOnActuals="Yes",_xlfn.HSTACK(DimArray,DimValuesArray),""))*$A294/IF($H294=0,12,$H294),"Manual Allocation",AL294))</f>
        <v/>
      </c>
    </row>
    <row r="295" spans="12:26" x14ac:dyDescent="0.45">
      <c r="L295" s="15" t="str">
        <f t="shared" si="15"/>
        <v/>
      </c>
      <c r="M295" s="14" t="str">
        <f t="shared" si="11"/>
        <v/>
      </c>
      <c r="N295" s="14" t="str">
        <f t="shared" si="12"/>
        <v/>
      </c>
      <c r="O295" s="14" t="str" cm="1">
        <f t="array" ref="O295">IF($F295="","",_xlfn.SWITCH($L295,"Equal allocation",ROUND($M295/12,2),"Weighted Allocation",$M295*_xll.BC.TURNOVER(Connection,$F295,,,O$2,O$3,IF(ApplyDimOnActuals="Yes",_xlfn.HSTACK(DimArray,DimValuesArray),""))*$A295/IF($H295=0,12,$H295),"Manual Allocation",AA295))</f>
        <v/>
      </c>
      <c r="P295" s="14" t="str" cm="1">
        <f t="array" ref="P295">IF($F295="","",_xlfn.SWITCH($L295,"Equal allocation",ROUND($M295/12,2),"Weighted Allocation",$M295*_xll.BC.TURNOVER(Connection,$F295,,,P$2,P$3,IF(ApplyDimOnActuals="Yes",_xlfn.HSTACK(DimArray,DimValuesArray),""))*$A295/IF($H295=0,12,$H295),"Manual Allocation",AB295))</f>
        <v/>
      </c>
      <c r="Q295" s="14" t="str" cm="1">
        <f t="array" ref="Q295">IF($F295="","",_xlfn.SWITCH($L295,"Equal allocation",ROUND($M295/12,2),"Weighted Allocation",$M295*_xll.BC.TURNOVER(Connection,$F295,,,Q$2,Q$3,IF(ApplyDimOnActuals="Yes",_xlfn.HSTACK(DimArray,DimValuesArray),""))*$A295/IF($H295=0,12,$H295),"Manual Allocation",AC295))</f>
        <v/>
      </c>
      <c r="R295" s="14" t="str" cm="1">
        <f t="array" ref="R295">IF($F295="","",_xlfn.SWITCH($L295,"Equal allocation",ROUND($M295/12,2),"Weighted Allocation",$M295*_xll.BC.TURNOVER(Connection,$F295,,,R$2,R$3,IF(ApplyDimOnActuals="Yes",_xlfn.HSTACK(DimArray,DimValuesArray),""))*$A295/IF($H295=0,12,$H295),"Manual Allocation",AD295))</f>
        <v/>
      </c>
      <c r="S295" s="14" t="str" cm="1">
        <f t="array" ref="S295">IF($F295="","",_xlfn.SWITCH($L295,"Equal allocation",ROUND($M295/12,2),"Weighted Allocation",$M295*_xll.BC.TURNOVER(Connection,$F295,,,S$2,S$3,IF(ApplyDimOnActuals="Yes",_xlfn.HSTACK(DimArray,DimValuesArray),""))*$A295/IF($H295=0,12,$H295),"Manual Allocation",AE295))</f>
        <v/>
      </c>
      <c r="T295" s="14" t="str" cm="1">
        <f t="array" ref="T295">IF($F295="","",_xlfn.SWITCH($L295,"Equal allocation",ROUND($M295/12,2),"Weighted Allocation",$M295*_xll.BC.TURNOVER(Connection,$F295,,,T$2,T$3,IF(ApplyDimOnActuals="Yes",_xlfn.HSTACK(DimArray,DimValuesArray),""))*$A295/IF($H295=0,12,$H295),"Manual Allocation",AF295))</f>
        <v/>
      </c>
      <c r="U295" s="14" t="str" cm="1">
        <f t="array" ref="U295">IF($F295="","",_xlfn.SWITCH($L295,"Equal allocation",ROUND($M295/12,2),"Weighted Allocation",$M295*_xll.BC.TURNOVER(Connection,$F295,,,U$2,U$3,IF(ApplyDimOnActuals="Yes",_xlfn.HSTACK(DimArray,DimValuesArray),""))*$A295/IF($H295=0,12,$H295),"Manual Allocation",AG295))</f>
        <v/>
      </c>
      <c r="V295" s="14" t="str" cm="1">
        <f t="array" ref="V295">IF($F295="","",_xlfn.SWITCH($L295,"Equal allocation",ROUND($M295/12,2),"Weighted Allocation",$M295*_xll.BC.TURNOVER(Connection,$F295,,,V$2,V$3,IF(ApplyDimOnActuals="Yes",_xlfn.HSTACK(DimArray,DimValuesArray),""))*$A295/IF($H295=0,12,$H295),"Manual Allocation",AH295))</f>
        <v/>
      </c>
      <c r="W295" s="14" t="str" cm="1">
        <f t="array" ref="W295">IF($F295="","",_xlfn.SWITCH($L295,"Equal allocation",ROUND($M295/12,2),"Weighted Allocation",$M295*_xll.BC.TURNOVER(Connection,$F295,,,W$2,W$3,IF(ApplyDimOnActuals="Yes",_xlfn.HSTACK(DimArray,DimValuesArray),""))*$A295/IF($H295=0,12,$H295),"Manual Allocation",AI295))</f>
        <v/>
      </c>
      <c r="X295" s="14" t="str" cm="1">
        <f t="array" ref="X295">IF($F295="","",_xlfn.SWITCH($L295,"Equal allocation",ROUND($M295/12,2),"Weighted Allocation",$M295*_xll.BC.TURNOVER(Connection,$F295,,,X$2,X$3,IF(ApplyDimOnActuals="Yes",_xlfn.HSTACK(DimArray,DimValuesArray),""))*$A295/IF($H295=0,12,$H295),"Manual Allocation",AJ295))</f>
        <v/>
      </c>
      <c r="Y295" s="14" t="str" cm="1">
        <f t="array" ref="Y295">IF($F295="","",_xlfn.SWITCH($L295,"Equal allocation",ROUND($M295/12,2),"Weighted Allocation",$M295*_xll.BC.TURNOVER(Connection,$F295,,,Y$2,Y$3,IF(ApplyDimOnActuals="Yes",_xlfn.HSTACK(DimArray,DimValuesArray),""))*$A295/IF($H295=0,12,$H295),"Manual Allocation",AK295))</f>
        <v/>
      </c>
      <c r="Z295" s="14" t="str" cm="1">
        <f t="array" ref="Z295">IF($F295="","",_xlfn.SWITCH($L295,"Equal allocation",ROUND($M295/12,2),"Weighted Allocation",$M295*_xll.BC.TURNOVER(Connection,$F295,,,Z$2,Z$3,IF(ApplyDimOnActuals="Yes",_xlfn.HSTACK(DimArray,DimValuesArray),""))*$A295/IF($H295=0,12,$H295),"Manual Allocation",AL295))</f>
        <v/>
      </c>
    </row>
    <row r="296" spans="12:26" x14ac:dyDescent="0.45">
      <c r="L296" s="15" t="str">
        <f t="shared" si="15"/>
        <v/>
      </c>
      <c r="M296" s="14" t="str">
        <f t="shared" si="11"/>
        <v/>
      </c>
      <c r="N296" s="14" t="str">
        <f t="shared" si="12"/>
        <v/>
      </c>
      <c r="O296" s="14" t="str" cm="1">
        <f t="array" ref="O296">IF($F296="","",_xlfn.SWITCH($L296,"Equal allocation",ROUND($M296/12,2),"Weighted Allocation",$M296*_xll.BC.TURNOVER(Connection,$F296,,,O$2,O$3,IF(ApplyDimOnActuals="Yes",_xlfn.HSTACK(DimArray,DimValuesArray),""))*$A296/IF($H296=0,12,$H296),"Manual Allocation",AA296))</f>
        <v/>
      </c>
      <c r="P296" s="14" t="str" cm="1">
        <f t="array" ref="P296">IF($F296="","",_xlfn.SWITCH($L296,"Equal allocation",ROUND($M296/12,2),"Weighted Allocation",$M296*_xll.BC.TURNOVER(Connection,$F296,,,P$2,P$3,IF(ApplyDimOnActuals="Yes",_xlfn.HSTACK(DimArray,DimValuesArray),""))*$A296/IF($H296=0,12,$H296),"Manual Allocation",AB296))</f>
        <v/>
      </c>
      <c r="Q296" s="14" t="str" cm="1">
        <f t="array" ref="Q296">IF($F296="","",_xlfn.SWITCH($L296,"Equal allocation",ROUND($M296/12,2),"Weighted Allocation",$M296*_xll.BC.TURNOVER(Connection,$F296,,,Q$2,Q$3,IF(ApplyDimOnActuals="Yes",_xlfn.HSTACK(DimArray,DimValuesArray),""))*$A296/IF($H296=0,12,$H296),"Manual Allocation",AC296))</f>
        <v/>
      </c>
      <c r="R296" s="14" t="str" cm="1">
        <f t="array" ref="R296">IF($F296="","",_xlfn.SWITCH($L296,"Equal allocation",ROUND($M296/12,2),"Weighted Allocation",$M296*_xll.BC.TURNOVER(Connection,$F296,,,R$2,R$3,IF(ApplyDimOnActuals="Yes",_xlfn.HSTACK(DimArray,DimValuesArray),""))*$A296/IF($H296=0,12,$H296),"Manual Allocation",AD296))</f>
        <v/>
      </c>
      <c r="S296" s="14" t="str" cm="1">
        <f t="array" ref="S296">IF($F296="","",_xlfn.SWITCH($L296,"Equal allocation",ROUND($M296/12,2),"Weighted Allocation",$M296*_xll.BC.TURNOVER(Connection,$F296,,,S$2,S$3,IF(ApplyDimOnActuals="Yes",_xlfn.HSTACK(DimArray,DimValuesArray),""))*$A296/IF($H296=0,12,$H296),"Manual Allocation",AE296))</f>
        <v/>
      </c>
      <c r="T296" s="14" t="str" cm="1">
        <f t="array" ref="T296">IF($F296="","",_xlfn.SWITCH($L296,"Equal allocation",ROUND($M296/12,2),"Weighted Allocation",$M296*_xll.BC.TURNOVER(Connection,$F296,,,T$2,T$3,IF(ApplyDimOnActuals="Yes",_xlfn.HSTACK(DimArray,DimValuesArray),""))*$A296/IF($H296=0,12,$H296),"Manual Allocation",AF296))</f>
        <v/>
      </c>
      <c r="U296" s="14" t="str" cm="1">
        <f t="array" ref="U296">IF($F296="","",_xlfn.SWITCH($L296,"Equal allocation",ROUND($M296/12,2),"Weighted Allocation",$M296*_xll.BC.TURNOVER(Connection,$F296,,,U$2,U$3,IF(ApplyDimOnActuals="Yes",_xlfn.HSTACK(DimArray,DimValuesArray),""))*$A296/IF($H296=0,12,$H296),"Manual Allocation",AG296))</f>
        <v/>
      </c>
      <c r="V296" s="14" t="str" cm="1">
        <f t="array" ref="V296">IF($F296="","",_xlfn.SWITCH($L296,"Equal allocation",ROUND($M296/12,2),"Weighted Allocation",$M296*_xll.BC.TURNOVER(Connection,$F296,,,V$2,V$3,IF(ApplyDimOnActuals="Yes",_xlfn.HSTACK(DimArray,DimValuesArray),""))*$A296/IF($H296=0,12,$H296),"Manual Allocation",AH296))</f>
        <v/>
      </c>
      <c r="W296" s="14" t="str" cm="1">
        <f t="array" ref="W296">IF($F296="","",_xlfn.SWITCH($L296,"Equal allocation",ROUND($M296/12,2),"Weighted Allocation",$M296*_xll.BC.TURNOVER(Connection,$F296,,,W$2,W$3,IF(ApplyDimOnActuals="Yes",_xlfn.HSTACK(DimArray,DimValuesArray),""))*$A296/IF($H296=0,12,$H296),"Manual Allocation",AI296))</f>
        <v/>
      </c>
      <c r="X296" s="14" t="str" cm="1">
        <f t="array" ref="X296">IF($F296="","",_xlfn.SWITCH($L296,"Equal allocation",ROUND($M296/12,2),"Weighted Allocation",$M296*_xll.BC.TURNOVER(Connection,$F296,,,X$2,X$3,IF(ApplyDimOnActuals="Yes",_xlfn.HSTACK(DimArray,DimValuesArray),""))*$A296/IF($H296=0,12,$H296),"Manual Allocation",AJ296))</f>
        <v/>
      </c>
      <c r="Y296" s="14" t="str" cm="1">
        <f t="array" ref="Y296">IF($F296="","",_xlfn.SWITCH($L296,"Equal allocation",ROUND($M296/12,2),"Weighted Allocation",$M296*_xll.BC.TURNOVER(Connection,$F296,,,Y$2,Y$3,IF(ApplyDimOnActuals="Yes",_xlfn.HSTACK(DimArray,DimValuesArray),""))*$A296/IF($H296=0,12,$H296),"Manual Allocation",AK296))</f>
        <v/>
      </c>
      <c r="Z296" s="14" t="str" cm="1">
        <f t="array" ref="Z296">IF($F296="","",_xlfn.SWITCH($L296,"Equal allocation",ROUND($M296/12,2),"Weighted Allocation",$M296*_xll.BC.TURNOVER(Connection,$F296,,,Z$2,Z$3,IF(ApplyDimOnActuals="Yes",_xlfn.HSTACK(DimArray,DimValuesArray),""))*$A296/IF($H296=0,12,$H296),"Manual Allocation",AL296))</f>
        <v/>
      </c>
    </row>
    <row r="297" spans="12:26" x14ac:dyDescent="0.45">
      <c r="L297" s="15" t="str">
        <f t="shared" si="15"/>
        <v/>
      </c>
      <c r="M297" s="14" t="str">
        <f t="shared" si="11"/>
        <v/>
      </c>
      <c r="N297" s="14" t="str">
        <f t="shared" si="12"/>
        <v/>
      </c>
      <c r="O297" s="14" t="str" cm="1">
        <f t="array" ref="O297">IF($F297="","",_xlfn.SWITCH($L297,"Equal allocation",ROUND($M297/12,2),"Weighted Allocation",$M297*_xll.BC.TURNOVER(Connection,$F297,,,O$2,O$3,IF(ApplyDimOnActuals="Yes",_xlfn.HSTACK(DimArray,DimValuesArray),""))*$A297/IF($H297=0,12,$H297),"Manual Allocation",AA297))</f>
        <v/>
      </c>
      <c r="P297" s="14" t="str" cm="1">
        <f t="array" ref="P297">IF($F297="","",_xlfn.SWITCH($L297,"Equal allocation",ROUND($M297/12,2),"Weighted Allocation",$M297*_xll.BC.TURNOVER(Connection,$F297,,,P$2,P$3,IF(ApplyDimOnActuals="Yes",_xlfn.HSTACK(DimArray,DimValuesArray),""))*$A297/IF($H297=0,12,$H297),"Manual Allocation",AB297))</f>
        <v/>
      </c>
      <c r="Q297" s="14" t="str" cm="1">
        <f t="array" ref="Q297">IF($F297="","",_xlfn.SWITCH($L297,"Equal allocation",ROUND($M297/12,2),"Weighted Allocation",$M297*_xll.BC.TURNOVER(Connection,$F297,,,Q$2,Q$3,IF(ApplyDimOnActuals="Yes",_xlfn.HSTACK(DimArray,DimValuesArray),""))*$A297/IF($H297=0,12,$H297),"Manual Allocation",AC297))</f>
        <v/>
      </c>
      <c r="R297" s="14" t="str" cm="1">
        <f t="array" ref="R297">IF($F297="","",_xlfn.SWITCH($L297,"Equal allocation",ROUND($M297/12,2),"Weighted Allocation",$M297*_xll.BC.TURNOVER(Connection,$F297,,,R$2,R$3,IF(ApplyDimOnActuals="Yes",_xlfn.HSTACK(DimArray,DimValuesArray),""))*$A297/IF($H297=0,12,$H297),"Manual Allocation",AD297))</f>
        <v/>
      </c>
      <c r="S297" s="14" t="str" cm="1">
        <f t="array" ref="S297">IF($F297="","",_xlfn.SWITCH($L297,"Equal allocation",ROUND($M297/12,2),"Weighted Allocation",$M297*_xll.BC.TURNOVER(Connection,$F297,,,S$2,S$3,IF(ApplyDimOnActuals="Yes",_xlfn.HSTACK(DimArray,DimValuesArray),""))*$A297/IF($H297=0,12,$H297),"Manual Allocation",AE297))</f>
        <v/>
      </c>
      <c r="T297" s="14" t="str" cm="1">
        <f t="array" ref="T297">IF($F297="","",_xlfn.SWITCH($L297,"Equal allocation",ROUND($M297/12,2),"Weighted Allocation",$M297*_xll.BC.TURNOVER(Connection,$F297,,,T$2,T$3,IF(ApplyDimOnActuals="Yes",_xlfn.HSTACK(DimArray,DimValuesArray),""))*$A297/IF($H297=0,12,$H297),"Manual Allocation",AF297))</f>
        <v/>
      </c>
      <c r="U297" s="14" t="str" cm="1">
        <f t="array" ref="U297">IF($F297="","",_xlfn.SWITCH($L297,"Equal allocation",ROUND($M297/12,2),"Weighted Allocation",$M297*_xll.BC.TURNOVER(Connection,$F297,,,U$2,U$3,IF(ApplyDimOnActuals="Yes",_xlfn.HSTACK(DimArray,DimValuesArray),""))*$A297/IF($H297=0,12,$H297),"Manual Allocation",AG297))</f>
        <v/>
      </c>
      <c r="V297" s="14" t="str" cm="1">
        <f t="array" ref="V297">IF($F297="","",_xlfn.SWITCH($L297,"Equal allocation",ROUND($M297/12,2),"Weighted Allocation",$M297*_xll.BC.TURNOVER(Connection,$F297,,,V$2,V$3,IF(ApplyDimOnActuals="Yes",_xlfn.HSTACK(DimArray,DimValuesArray),""))*$A297/IF($H297=0,12,$H297),"Manual Allocation",AH297))</f>
        <v/>
      </c>
      <c r="W297" s="14" t="str" cm="1">
        <f t="array" ref="W297">IF($F297="","",_xlfn.SWITCH($L297,"Equal allocation",ROUND($M297/12,2),"Weighted Allocation",$M297*_xll.BC.TURNOVER(Connection,$F297,,,W$2,W$3,IF(ApplyDimOnActuals="Yes",_xlfn.HSTACK(DimArray,DimValuesArray),""))*$A297/IF($H297=0,12,$H297),"Manual Allocation",AI297))</f>
        <v/>
      </c>
      <c r="X297" s="14" t="str" cm="1">
        <f t="array" ref="X297">IF($F297="","",_xlfn.SWITCH($L297,"Equal allocation",ROUND($M297/12,2),"Weighted Allocation",$M297*_xll.BC.TURNOVER(Connection,$F297,,,X$2,X$3,IF(ApplyDimOnActuals="Yes",_xlfn.HSTACK(DimArray,DimValuesArray),""))*$A297/IF($H297=0,12,$H297),"Manual Allocation",AJ297))</f>
        <v/>
      </c>
      <c r="Y297" s="14" t="str" cm="1">
        <f t="array" ref="Y297">IF($F297="","",_xlfn.SWITCH($L297,"Equal allocation",ROUND($M297/12,2),"Weighted Allocation",$M297*_xll.BC.TURNOVER(Connection,$F297,,,Y$2,Y$3,IF(ApplyDimOnActuals="Yes",_xlfn.HSTACK(DimArray,DimValuesArray),""))*$A297/IF($H297=0,12,$H297),"Manual Allocation",AK297))</f>
        <v/>
      </c>
      <c r="Z297" s="14" t="str" cm="1">
        <f t="array" ref="Z297">IF($F297="","",_xlfn.SWITCH($L297,"Equal allocation",ROUND($M297/12,2),"Weighted Allocation",$M297*_xll.BC.TURNOVER(Connection,$F297,,,Z$2,Z$3,IF(ApplyDimOnActuals="Yes",_xlfn.HSTACK(DimArray,DimValuesArray),""))*$A297/IF($H297=0,12,$H297),"Manual Allocation",AL297))</f>
        <v/>
      </c>
    </row>
    <row r="298" spans="12:26" x14ac:dyDescent="0.45">
      <c r="L298" s="15" t="str">
        <f t="shared" si="15"/>
        <v/>
      </c>
      <c r="M298" s="14" t="str">
        <f t="shared" si="11"/>
        <v/>
      </c>
      <c r="N298" s="14" t="str">
        <f t="shared" si="12"/>
        <v/>
      </c>
      <c r="O298" s="14" t="str" cm="1">
        <f t="array" ref="O298">IF($F298="","",_xlfn.SWITCH($L298,"Equal allocation",ROUND($M298/12,2),"Weighted Allocation",$M298*_xll.BC.TURNOVER(Connection,$F298,,,O$2,O$3,IF(ApplyDimOnActuals="Yes",_xlfn.HSTACK(DimArray,DimValuesArray),""))*$A298/IF($H298=0,12,$H298),"Manual Allocation",AA298))</f>
        <v/>
      </c>
      <c r="P298" s="14" t="str" cm="1">
        <f t="array" ref="P298">IF($F298="","",_xlfn.SWITCH($L298,"Equal allocation",ROUND($M298/12,2),"Weighted Allocation",$M298*_xll.BC.TURNOVER(Connection,$F298,,,P$2,P$3,IF(ApplyDimOnActuals="Yes",_xlfn.HSTACK(DimArray,DimValuesArray),""))*$A298/IF($H298=0,12,$H298),"Manual Allocation",AB298))</f>
        <v/>
      </c>
      <c r="Q298" s="14" t="str" cm="1">
        <f t="array" ref="Q298">IF($F298="","",_xlfn.SWITCH($L298,"Equal allocation",ROUND($M298/12,2),"Weighted Allocation",$M298*_xll.BC.TURNOVER(Connection,$F298,,,Q$2,Q$3,IF(ApplyDimOnActuals="Yes",_xlfn.HSTACK(DimArray,DimValuesArray),""))*$A298/IF($H298=0,12,$H298),"Manual Allocation",AC298))</f>
        <v/>
      </c>
      <c r="R298" s="14" t="str" cm="1">
        <f t="array" ref="R298">IF($F298="","",_xlfn.SWITCH($L298,"Equal allocation",ROUND($M298/12,2),"Weighted Allocation",$M298*_xll.BC.TURNOVER(Connection,$F298,,,R$2,R$3,IF(ApplyDimOnActuals="Yes",_xlfn.HSTACK(DimArray,DimValuesArray),""))*$A298/IF($H298=0,12,$H298),"Manual Allocation",AD298))</f>
        <v/>
      </c>
      <c r="S298" s="14" t="str" cm="1">
        <f t="array" ref="S298">IF($F298="","",_xlfn.SWITCH($L298,"Equal allocation",ROUND($M298/12,2),"Weighted Allocation",$M298*_xll.BC.TURNOVER(Connection,$F298,,,S$2,S$3,IF(ApplyDimOnActuals="Yes",_xlfn.HSTACK(DimArray,DimValuesArray),""))*$A298/IF($H298=0,12,$H298),"Manual Allocation",AE298))</f>
        <v/>
      </c>
      <c r="T298" s="14" t="str" cm="1">
        <f t="array" ref="T298">IF($F298="","",_xlfn.SWITCH($L298,"Equal allocation",ROUND($M298/12,2),"Weighted Allocation",$M298*_xll.BC.TURNOVER(Connection,$F298,,,T$2,T$3,IF(ApplyDimOnActuals="Yes",_xlfn.HSTACK(DimArray,DimValuesArray),""))*$A298/IF($H298=0,12,$H298),"Manual Allocation",AF298))</f>
        <v/>
      </c>
      <c r="U298" s="14" t="str" cm="1">
        <f t="array" ref="U298">IF($F298="","",_xlfn.SWITCH($L298,"Equal allocation",ROUND($M298/12,2),"Weighted Allocation",$M298*_xll.BC.TURNOVER(Connection,$F298,,,U$2,U$3,IF(ApplyDimOnActuals="Yes",_xlfn.HSTACK(DimArray,DimValuesArray),""))*$A298/IF($H298=0,12,$H298),"Manual Allocation",AG298))</f>
        <v/>
      </c>
      <c r="V298" s="14" t="str" cm="1">
        <f t="array" ref="V298">IF($F298="","",_xlfn.SWITCH($L298,"Equal allocation",ROUND($M298/12,2),"Weighted Allocation",$M298*_xll.BC.TURNOVER(Connection,$F298,,,V$2,V$3,IF(ApplyDimOnActuals="Yes",_xlfn.HSTACK(DimArray,DimValuesArray),""))*$A298/IF($H298=0,12,$H298),"Manual Allocation",AH298))</f>
        <v/>
      </c>
      <c r="W298" s="14" t="str" cm="1">
        <f t="array" ref="W298">IF($F298="","",_xlfn.SWITCH($L298,"Equal allocation",ROUND($M298/12,2),"Weighted Allocation",$M298*_xll.BC.TURNOVER(Connection,$F298,,,W$2,W$3,IF(ApplyDimOnActuals="Yes",_xlfn.HSTACK(DimArray,DimValuesArray),""))*$A298/IF($H298=0,12,$H298),"Manual Allocation",AI298))</f>
        <v/>
      </c>
      <c r="X298" s="14" t="str" cm="1">
        <f t="array" ref="X298">IF($F298="","",_xlfn.SWITCH($L298,"Equal allocation",ROUND($M298/12,2),"Weighted Allocation",$M298*_xll.BC.TURNOVER(Connection,$F298,,,X$2,X$3,IF(ApplyDimOnActuals="Yes",_xlfn.HSTACK(DimArray,DimValuesArray),""))*$A298/IF($H298=0,12,$H298),"Manual Allocation",AJ298))</f>
        <v/>
      </c>
      <c r="Y298" s="14" t="str" cm="1">
        <f t="array" ref="Y298">IF($F298="","",_xlfn.SWITCH($L298,"Equal allocation",ROUND($M298/12,2),"Weighted Allocation",$M298*_xll.BC.TURNOVER(Connection,$F298,,,Y$2,Y$3,IF(ApplyDimOnActuals="Yes",_xlfn.HSTACK(DimArray,DimValuesArray),""))*$A298/IF($H298=0,12,$H298),"Manual Allocation",AK298))</f>
        <v/>
      </c>
      <c r="Z298" s="14" t="str" cm="1">
        <f t="array" ref="Z298">IF($F298="","",_xlfn.SWITCH($L298,"Equal allocation",ROUND($M298/12,2),"Weighted Allocation",$M298*_xll.BC.TURNOVER(Connection,$F298,,,Z$2,Z$3,IF(ApplyDimOnActuals="Yes",_xlfn.HSTACK(DimArray,DimValuesArray),""))*$A298/IF($H298=0,12,$H298),"Manual Allocation",AL298))</f>
        <v/>
      </c>
    </row>
    <row r="299" spans="12:26" x14ac:dyDescent="0.45">
      <c r="L299" s="15" t="str">
        <f t="shared" si="15"/>
        <v/>
      </c>
      <c r="M299" s="14" t="str">
        <f t="shared" si="11"/>
        <v/>
      </c>
      <c r="N299" s="14" t="str">
        <f t="shared" si="12"/>
        <v/>
      </c>
      <c r="O299" s="14" t="str" cm="1">
        <f t="array" ref="O299">IF($F299="","",_xlfn.SWITCH($L299,"Equal allocation",ROUND($M299/12,2),"Weighted Allocation",$M299*_xll.BC.TURNOVER(Connection,$F299,,,O$2,O$3,IF(ApplyDimOnActuals="Yes",_xlfn.HSTACK(DimArray,DimValuesArray),""))*$A299/IF($H299=0,12,$H299),"Manual Allocation",AA299))</f>
        <v/>
      </c>
      <c r="P299" s="14" t="str" cm="1">
        <f t="array" ref="P299">IF($F299="","",_xlfn.SWITCH($L299,"Equal allocation",ROUND($M299/12,2),"Weighted Allocation",$M299*_xll.BC.TURNOVER(Connection,$F299,,,P$2,P$3,IF(ApplyDimOnActuals="Yes",_xlfn.HSTACK(DimArray,DimValuesArray),""))*$A299/IF($H299=0,12,$H299),"Manual Allocation",AB299))</f>
        <v/>
      </c>
      <c r="Q299" s="14" t="str" cm="1">
        <f t="array" ref="Q299">IF($F299="","",_xlfn.SWITCH($L299,"Equal allocation",ROUND($M299/12,2),"Weighted Allocation",$M299*_xll.BC.TURNOVER(Connection,$F299,,,Q$2,Q$3,IF(ApplyDimOnActuals="Yes",_xlfn.HSTACK(DimArray,DimValuesArray),""))*$A299/IF($H299=0,12,$H299),"Manual Allocation",AC299))</f>
        <v/>
      </c>
      <c r="R299" s="14" t="str" cm="1">
        <f t="array" ref="R299">IF($F299="","",_xlfn.SWITCH($L299,"Equal allocation",ROUND($M299/12,2),"Weighted Allocation",$M299*_xll.BC.TURNOVER(Connection,$F299,,,R$2,R$3,IF(ApplyDimOnActuals="Yes",_xlfn.HSTACK(DimArray,DimValuesArray),""))*$A299/IF($H299=0,12,$H299),"Manual Allocation",AD299))</f>
        <v/>
      </c>
      <c r="S299" s="14" t="str" cm="1">
        <f t="array" ref="S299">IF($F299="","",_xlfn.SWITCH($L299,"Equal allocation",ROUND($M299/12,2),"Weighted Allocation",$M299*_xll.BC.TURNOVER(Connection,$F299,,,S$2,S$3,IF(ApplyDimOnActuals="Yes",_xlfn.HSTACK(DimArray,DimValuesArray),""))*$A299/IF($H299=0,12,$H299),"Manual Allocation",AE299))</f>
        <v/>
      </c>
      <c r="T299" s="14" t="str" cm="1">
        <f t="array" ref="T299">IF($F299="","",_xlfn.SWITCH($L299,"Equal allocation",ROUND($M299/12,2),"Weighted Allocation",$M299*_xll.BC.TURNOVER(Connection,$F299,,,T$2,T$3,IF(ApplyDimOnActuals="Yes",_xlfn.HSTACK(DimArray,DimValuesArray),""))*$A299/IF($H299=0,12,$H299),"Manual Allocation",AF299))</f>
        <v/>
      </c>
      <c r="U299" s="14" t="str" cm="1">
        <f t="array" ref="U299">IF($F299="","",_xlfn.SWITCH($L299,"Equal allocation",ROUND($M299/12,2),"Weighted Allocation",$M299*_xll.BC.TURNOVER(Connection,$F299,,,U$2,U$3,IF(ApplyDimOnActuals="Yes",_xlfn.HSTACK(DimArray,DimValuesArray),""))*$A299/IF($H299=0,12,$H299),"Manual Allocation",AG299))</f>
        <v/>
      </c>
      <c r="V299" s="14" t="str" cm="1">
        <f t="array" ref="V299">IF($F299="","",_xlfn.SWITCH($L299,"Equal allocation",ROUND($M299/12,2),"Weighted Allocation",$M299*_xll.BC.TURNOVER(Connection,$F299,,,V$2,V$3,IF(ApplyDimOnActuals="Yes",_xlfn.HSTACK(DimArray,DimValuesArray),""))*$A299/IF($H299=0,12,$H299),"Manual Allocation",AH299))</f>
        <v/>
      </c>
      <c r="W299" s="14" t="str" cm="1">
        <f t="array" ref="W299">IF($F299="","",_xlfn.SWITCH($L299,"Equal allocation",ROUND($M299/12,2),"Weighted Allocation",$M299*_xll.BC.TURNOVER(Connection,$F299,,,W$2,W$3,IF(ApplyDimOnActuals="Yes",_xlfn.HSTACK(DimArray,DimValuesArray),""))*$A299/IF($H299=0,12,$H299),"Manual Allocation",AI299))</f>
        <v/>
      </c>
      <c r="X299" s="14" t="str" cm="1">
        <f t="array" ref="X299">IF($F299="","",_xlfn.SWITCH($L299,"Equal allocation",ROUND($M299/12,2),"Weighted Allocation",$M299*_xll.BC.TURNOVER(Connection,$F299,,,X$2,X$3,IF(ApplyDimOnActuals="Yes",_xlfn.HSTACK(DimArray,DimValuesArray),""))*$A299/IF($H299=0,12,$H299),"Manual Allocation",AJ299))</f>
        <v/>
      </c>
      <c r="Y299" s="14" t="str" cm="1">
        <f t="array" ref="Y299">IF($F299="","",_xlfn.SWITCH($L299,"Equal allocation",ROUND($M299/12,2),"Weighted Allocation",$M299*_xll.BC.TURNOVER(Connection,$F299,,,Y$2,Y$3,IF(ApplyDimOnActuals="Yes",_xlfn.HSTACK(DimArray,DimValuesArray),""))*$A299/IF($H299=0,12,$H299),"Manual Allocation",AK299))</f>
        <v/>
      </c>
      <c r="Z299" s="14" t="str" cm="1">
        <f t="array" ref="Z299">IF($F299="","",_xlfn.SWITCH($L299,"Equal allocation",ROUND($M299/12,2),"Weighted Allocation",$M299*_xll.BC.TURNOVER(Connection,$F299,,,Z$2,Z$3,IF(ApplyDimOnActuals="Yes",_xlfn.HSTACK(DimArray,DimValuesArray),""))*$A299/IF($H299=0,12,$H299),"Manual Allocation",AL299))</f>
        <v/>
      </c>
    </row>
    <row r="300" spans="12:26" x14ac:dyDescent="0.45">
      <c r="L300" s="15" t="str">
        <f t="shared" si="15"/>
        <v/>
      </c>
      <c r="M300" s="14" t="str">
        <f t="shared" si="11"/>
        <v/>
      </c>
      <c r="N300" s="14" t="str">
        <f t="shared" si="12"/>
        <v/>
      </c>
      <c r="O300" s="14" t="str" cm="1">
        <f t="array" ref="O300">IF($F300="","",_xlfn.SWITCH($L300,"Equal allocation",ROUND($M300/12,2),"Weighted Allocation",$M300*_xll.BC.TURNOVER(Connection,$F300,,,O$2,O$3,IF(ApplyDimOnActuals="Yes",_xlfn.HSTACK(DimArray,DimValuesArray),""))*$A300/IF($H300=0,12,$H300),"Manual Allocation",AA300))</f>
        <v/>
      </c>
      <c r="P300" s="14" t="str" cm="1">
        <f t="array" ref="P300">IF($F300="","",_xlfn.SWITCH($L300,"Equal allocation",ROUND($M300/12,2),"Weighted Allocation",$M300*_xll.BC.TURNOVER(Connection,$F300,,,P$2,P$3,IF(ApplyDimOnActuals="Yes",_xlfn.HSTACK(DimArray,DimValuesArray),""))*$A300/IF($H300=0,12,$H300),"Manual Allocation",AB300))</f>
        <v/>
      </c>
      <c r="Q300" s="14" t="str" cm="1">
        <f t="array" ref="Q300">IF($F300="","",_xlfn.SWITCH($L300,"Equal allocation",ROUND($M300/12,2),"Weighted Allocation",$M300*_xll.BC.TURNOVER(Connection,$F300,,,Q$2,Q$3,IF(ApplyDimOnActuals="Yes",_xlfn.HSTACK(DimArray,DimValuesArray),""))*$A300/IF($H300=0,12,$H300),"Manual Allocation",AC300))</f>
        <v/>
      </c>
      <c r="R300" s="14" t="str" cm="1">
        <f t="array" ref="R300">IF($F300="","",_xlfn.SWITCH($L300,"Equal allocation",ROUND($M300/12,2),"Weighted Allocation",$M300*_xll.BC.TURNOVER(Connection,$F300,,,R$2,R$3,IF(ApplyDimOnActuals="Yes",_xlfn.HSTACK(DimArray,DimValuesArray),""))*$A300/IF($H300=0,12,$H300),"Manual Allocation",AD300))</f>
        <v/>
      </c>
      <c r="S300" s="14" t="str" cm="1">
        <f t="array" ref="S300">IF($F300="","",_xlfn.SWITCH($L300,"Equal allocation",ROUND($M300/12,2),"Weighted Allocation",$M300*_xll.BC.TURNOVER(Connection,$F300,,,S$2,S$3,IF(ApplyDimOnActuals="Yes",_xlfn.HSTACK(DimArray,DimValuesArray),""))*$A300/IF($H300=0,12,$H300),"Manual Allocation",AE300))</f>
        <v/>
      </c>
      <c r="T300" s="14" t="str" cm="1">
        <f t="array" ref="T300">IF($F300="","",_xlfn.SWITCH($L300,"Equal allocation",ROUND($M300/12,2),"Weighted Allocation",$M300*_xll.BC.TURNOVER(Connection,$F300,,,T$2,T$3,IF(ApplyDimOnActuals="Yes",_xlfn.HSTACK(DimArray,DimValuesArray),""))*$A300/IF($H300=0,12,$H300),"Manual Allocation",AF300))</f>
        <v/>
      </c>
      <c r="U300" s="14" t="str" cm="1">
        <f t="array" ref="U300">IF($F300="","",_xlfn.SWITCH($L300,"Equal allocation",ROUND($M300/12,2),"Weighted Allocation",$M300*_xll.BC.TURNOVER(Connection,$F300,,,U$2,U$3,IF(ApplyDimOnActuals="Yes",_xlfn.HSTACK(DimArray,DimValuesArray),""))*$A300/IF($H300=0,12,$H300),"Manual Allocation",AG300))</f>
        <v/>
      </c>
      <c r="V300" s="14" t="str" cm="1">
        <f t="array" ref="V300">IF($F300="","",_xlfn.SWITCH($L300,"Equal allocation",ROUND($M300/12,2),"Weighted Allocation",$M300*_xll.BC.TURNOVER(Connection,$F300,,,V$2,V$3,IF(ApplyDimOnActuals="Yes",_xlfn.HSTACK(DimArray,DimValuesArray),""))*$A300/IF($H300=0,12,$H300),"Manual Allocation",AH300))</f>
        <v/>
      </c>
      <c r="W300" s="14" t="str" cm="1">
        <f t="array" ref="W300">IF($F300="","",_xlfn.SWITCH($L300,"Equal allocation",ROUND($M300/12,2),"Weighted Allocation",$M300*_xll.BC.TURNOVER(Connection,$F300,,,W$2,W$3,IF(ApplyDimOnActuals="Yes",_xlfn.HSTACK(DimArray,DimValuesArray),""))*$A300/IF($H300=0,12,$H300),"Manual Allocation",AI300))</f>
        <v/>
      </c>
      <c r="X300" s="14" t="str" cm="1">
        <f t="array" ref="X300">IF($F300="","",_xlfn.SWITCH($L300,"Equal allocation",ROUND($M300/12,2),"Weighted Allocation",$M300*_xll.BC.TURNOVER(Connection,$F300,,,X$2,X$3,IF(ApplyDimOnActuals="Yes",_xlfn.HSTACK(DimArray,DimValuesArray),""))*$A300/IF($H300=0,12,$H300),"Manual Allocation",AJ300))</f>
        <v/>
      </c>
      <c r="Y300" s="14" t="str" cm="1">
        <f t="array" ref="Y300">IF($F300="","",_xlfn.SWITCH($L300,"Equal allocation",ROUND($M300/12,2),"Weighted Allocation",$M300*_xll.BC.TURNOVER(Connection,$F300,,,Y$2,Y$3,IF(ApplyDimOnActuals="Yes",_xlfn.HSTACK(DimArray,DimValuesArray),""))*$A300/IF($H300=0,12,$H300),"Manual Allocation",AK300))</f>
        <v/>
      </c>
      <c r="Z300" s="14" t="str" cm="1">
        <f t="array" ref="Z300">IF($F300="","",_xlfn.SWITCH($L300,"Equal allocation",ROUND($M300/12,2),"Weighted Allocation",$M300*_xll.BC.TURNOVER(Connection,$F300,,,Z$2,Z$3,IF(ApplyDimOnActuals="Yes",_xlfn.HSTACK(DimArray,DimValuesArray),""))*$A300/IF($H300=0,12,$H300),"Manual Allocation",AL300))</f>
        <v/>
      </c>
    </row>
    <row r="301" spans="12:26" x14ac:dyDescent="0.45">
      <c r="L301" s="15" t="str">
        <f t="shared" si="15"/>
        <v/>
      </c>
      <c r="M301" s="14" t="str">
        <f t="shared" si="11"/>
        <v/>
      </c>
      <c r="N301" s="14" t="str">
        <f t="shared" si="12"/>
        <v/>
      </c>
      <c r="O301" s="14" t="str" cm="1">
        <f t="array" ref="O301">IF($F301="","",_xlfn.SWITCH($L301,"Equal allocation",ROUND($M301/12,2),"Weighted Allocation",$M301*_xll.BC.TURNOVER(Connection,$F301,,,O$2,O$3,IF(ApplyDimOnActuals="Yes",_xlfn.HSTACK(DimArray,DimValuesArray),""))*$A301/IF($H301=0,12,$H301),"Manual Allocation",AA301))</f>
        <v/>
      </c>
      <c r="P301" s="14" t="str" cm="1">
        <f t="array" ref="P301">IF($F301="","",_xlfn.SWITCH($L301,"Equal allocation",ROUND($M301/12,2),"Weighted Allocation",$M301*_xll.BC.TURNOVER(Connection,$F301,,,P$2,P$3,IF(ApplyDimOnActuals="Yes",_xlfn.HSTACK(DimArray,DimValuesArray),""))*$A301/IF($H301=0,12,$H301),"Manual Allocation",AB301))</f>
        <v/>
      </c>
      <c r="Q301" s="14" t="str" cm="1">
        <f t="array" ref="Q301">IF($F301="","",_xlfn.SWITCH($L301,"Equal allocation",ROUND($M301/12,2),"Weighted Allocation",$M301*_xll.BC.TURNOVER(Connection,$F301,,,Q$2,Q$3,IF(ApplyDimOnActuals="Yes",_xlfn.HSTACK(DimArray,DimValuesArray),""))*$A301/IF($H301=0,12,$H301),"Manual Allocation",AC301))</f>
        <v/>
      </c>
      <c r="R301" s="14" t="str" cm="1">
        <f t="array" ref="R301">IF($F301="","",_xlfn.SWITCH($L301,"Equal allocation",ROUND($M301/12,2),"Weighted Allocation",$M301*_xll.BC.TURNOVER(Connection,$F301,,,R$2,R$3,IF(ApplyDimOnActuals="Yes",_xlfn.HSTACK(DimArray,DimValuesArray),""))*$A301/IF($H301=0,12,$H301),"Manual Allocation",AD301))</f>
        <v/>
      </c>
      <c r="S301" s="14" t="str" cm="1">
        <f t="array" ref="S301">IF($F301="","",_xlfn.SWITCH($L301,"Equal allocation",ROUND($M301/12,2),"Weighted Allocation",$M301*_xll.BC.TURNOVER(Connection,$F301,,,S$2,S$3,IF(ApplyDimOnActuals="Yes",_xlfn.HSTACK(DimArray,DimValuesArray),""))*$A301/IF($H301=0,12,$H301),"Manual Allocation",AE301))</f>
        <v/>
      </c>
      <c r="T301" s="14" t="str" cm="1">
        <f t="array" ref="T301">IF($F301="","",_xlfn.SWITCH($L301,"Equal allocation",ROUND($M301/12,2),"Weighted Allocation",$M301*_xll.BC.TURNOVER(Connection,$F301,,,T$2,T$3,IF(ApplyDimOnActuals="Yes",_xlfn.HSTACK(DimArray,DimValuesArray),""))*$A301/IF($H301=0,12,$H301),"Manual Allocation",AF301))</f>
        <v/>
      </c>
      <c r="U301" s="14" t="str" cm="1">
        <f t="array" ref="U301">IF($F301="","",_xlfn.SWITCH($L301,"Equal allocation",ROUND($M301/12,2),"Weighted Allocation",$M301*_xll.BC.TURNOVER(Connection,$F301,,,U$2,U$3,IF(ApplyDimOnActuals="Yes",_xlfn.HSTACK(DimArray,DimValuesArray),""))*$A301/IF($H301=0,12,$H301),"Manual Allocation",AG301))</f>
        <v/>
      </c>
      <c r="V301" s="14" t="str" cm="1">
        <f t="array" ref="V301">IF($F301="","",_xlfn.SWITCH($L301,"Equal allocation",ROUND($M301/12,2),"Weighted Allocation",$M301*_xll.BC.TURNOVER(Connection,$F301,,,V$2,V$3,IF(ApplyDimOnActuals="Yes",_xlfn.HSTACK(DimArray,DimValuesArray),""))*$A301/IF($H301=0,12,$H301),"Manual Allocation",AH301))</f>
        <v/>
      </c>
      <c r="W301" s="14" t="str" cm="1">
        <f t="array" ref="W301">IF($F301="","",_xlfn.SWITCH($L301,"Equal allocation",ROUND($M301/12,2),"Weighted Allocation",$M301*_xll.BC.TURNOVER(Connection,$F301,,,W$2,W$3,IF(ApplyDimOnActuals="Yes",_xlfn.HSTACK(DimArray,DimValuesArray),""))*$A301/IF($H301=0,12,$H301),"Manual Allocation",AI301))</f>
        <v/>
      </c>
      <c r="X301" s="14" t="str" cm="1">
        <f t="array" ref="X301">IF($F301="","",_xlfn.SWITCH($L301,"Equal allocation",ROUND($M301/12,2),"Weighted Allocation",$M301*_xll.BC.TURNOVER(Connection,$F301,,,X$2,X$3,IF(ApplyDimOnActuals="Yes",_xlfn.HSTACK(DimArray,DimValuesArray),""))*$A301/IF($H301=0,12,$H301),"Manual Allocation",AJ301))</f>
        <v/>
      </c>
      <c r="Y301" s="14" t="str" cm="1">
        <f t="array" ref="Y301">IF($F301="","",_xlfn.SWITCH($L301,"Equal allocation",ROUND($M301/12,2),"Weighted Allocation",$M301*_xll.BC.TURNOVER(Connection,$F301,,,Y$2,Y$3,IF(ApplyDimOnActuals="Yes",_xlfn.HSTACK(DimArray,DimValuesArray),""))*$A301/IF($H301=0,12,$H301),"Manual Allocation",AK301))</f>
        <v/>
      </c>
      <c r="Z301" s="14" t="str" cm="1">
        <f t="array" ref="Z301">IF($F301="","",_xlfn.SWITCH($L301,"Equal allocation",ROUND($M301/12,2),"Weighted Allocation",$M301*_xll.BC.TURNOVER(Connection,$F301,,,Z$2,Z$3,IF(ApplyDimOnActuals="Yes",_xlfn.HSTACK(DimArray,DimValuesArray),""))*$A301/IF($H301=0,12,$H301),"Manual Allocation",AL301))</f>
        <v/>
      </c>
    </row>
    <row r="302" spans="12:26" x14ac:dyDescent="0.45">
      <c r="L302" s="15" t="str">
        <f t="shared" si="15"/>
        <v/>
      </c>
      <c r="M302" s="14" t="str">
        <f t="shared" si="11"/>
        <v/>
      </c>
      <c r="N302" s="14" t="str">
        <f t="shared" si="12"/>
        <v/>
      </c>
      <c r="O302" s="14" t="str" cm="1">
        <f t="array" ref="O302">IF($F302="","",_xlfn.SWITCH($L302,"Equal allocation",ROUND($M302/12,2),"Weighted Allocation",$M302*_xll.BC.TURNOVER(Connection,$F302,,,O$2,O$3,IF(ApplyDimOnActuals="Yes",_xlfn.HSTACK(DimArray,DimValuesArray),""))*$A302/IF($H302=0,12,$H302),"Manual Allocation",AA302))</f>
        <v/>
      </c>
      <c r="P302" s="14" t="str" cm="1">
        <f t="array" ref="P302">IF($F302="","",_xlfn.SWITCH($L302,"Equal allocation",ROUND($M302/12,2),"Weighted Allocation",$M302*_xll.BC.TURNOVER(Connection,$F302,,,P$2,P$3,IF(ApplyDimOnActuals="Yes",_xlfn.HSTACK(DimArray,DimValuesArray),""))*$A302/IF($H302=0,12,$H302),"Manual Allocation",AB302))</f>
        <v/>
      </c>
      <c r="Q302" s="14" t="str" cm="1">
        <f t="array" ref="Q302">IF($F302="","",_xlfn.SWITCH($L302,"Equal allocation",ROUND($M302/12,2),"Weighted Allocation",$M302*_xll.BC.TURNOVER(Connection,$F302,,,Q$2,Q$3,IF(ApplyDimOnActuals="Yes",_xlfn.HSTACK(DimArray,DimValuesArray),""))*$A302/IF($H302=0,12,$H302),"Manual Allocation",AC302))</f>
        <v/>
      </c>
      <c r="R302" s="14" t="str" cm="1">
        <f t="array" ref="R302">IF($F302="","",_xlfn.SWITCH($L302,"Equal allocation",ROUND($M302/12,2),"Weighted Allocation",$M302*_xll.BC.TURNOVER(Connection,$F302,,,R$2,R$3,IF(ApplyDimOnActuals="Yes",_xlfn.HSTACK(DimArray,DimValuesArray),""))*$A302/IF($H302=0,12,$H302),"Manual Allocation",AD302))</f>
        <v/>
      </c>
      <c r="S302" s="14" t="str" cm="1">
        <f t="array" ref="S302">IF($F302="","",_xlfn.SWITCH($L302,"Equal allocation",ROUND($M302/12,2),"Weighted Allocation",$M302*_xll.BC.TURNOVER(Connection,$F302,,,S$2,S$3,IF(ApplyDimOnActuals="Yes",_xlfn.HSTACK(DimArray,DimValuesArray),""))*$A302/IF($H302=0,12,$H302),"Manual Allocation",AE302))</f>
        <v/>
      </c>
      <c r="T302" s="14" t="str" cm="1">
        <f t="array" ref="T302">IF($F302="","",_xlfn.SWITCH($L302,"Equal allocation",ROUND($M302/12,2),"Weighted Allocation",$M302*_xll.BC.TURNOVER(Connection,$F302,,,T$2,T$3,IF(ApplyDimOnActuals="Yes",_xlfn.HSTACK(DimArray,DimValuesArray),""))*$A302/IF($H302=0,12,$H302),"Manual Allocation",AF302))</f>
        <v/>
      </c>
      <c r="U302" s="14" t="str" cm="1">
        <f t="array" ref="U302">IF($F302="","",_xlfn.SWITCH($L302,"Equal allocation",ROUND($M302/12,2),"Weighted Allocation",$M302*_xll.BC.TURNOVER(Connection,$F302,,,U$2,U$3,IF(ApplyDimOnActuals="Yes",_xlfn.HSTACK(DimArray,DimValuesArray),""))*$A302/IF($H302=0,12,$H302),"Manual Allocation",AG302))</f>
        <v/>
      </c>
      <c r="V302" s="14" t="str" cm="1">
        <f t="array" ref="V302">IF($F302="","",_xlfn.SWITCH($L302,"Equal allocation",ROUND($M302/12,2),"Weighted Allocation",$M302*_xll.BC.TURNOVER(Connection,$F302,,,V$2,V$3,IF(ApplyDimOnActuals="Yes",_xlfn.HSTACK(DimArray,DimValuesArray),""))*$A302/IF($H302=0,12,$H302),"Manual Allocation",AH302))</f>
        <v/>
      </c>
      <c r="W302" s="14" t="str" cm="1">
        <f t="array" ref="W302">IF($F302="","",_xlfn.SWITCH($L302,"Equal allocation",ROUND($M302/12,2),"Weighted Allocation",$M302*_xll.BC.TURNOVER(Connection,$F302,,,W$2,W$3,IF(ApplyDimOnActuals="Yes",_xlfn.HSTACK(DimArray,DimValuesArray),""))*$A302/IF($H302=0,12,$H302),"Manual Allocation",AI302))</f>
        <v/>
      </c>
      <c r="X302" s="14" t="str" cm="1">
        <f t="array" ref="X302">IF($F302="","",_xlfn.SWITCH($L302,"Equal allocation",ROUND($M302/12,2),"Weighted Allocation",$M302*_xll.BC.TURNOVER(Connection,$F302,,,X$2,X$3,IF(ApplyDimOnActuals="Yes",_xlfn.HSTACK(DimArray,DimValuesArray),""))*$A302/IF($H302=0,12,$H302),"Manual Allocation",AJ302))</f>
        <v/>
      </c>
      <c r="Y302" s="14" t="str" cm="1">
        <f t="array" ref="Y302">IF($F302="","",_xlfn.SWITCH($L302,"Equal allocation",ROUND($M302/12,2),"Weighted Allocation",$M302*_xll.BC.TURNOVER(Connection,$F302,,,Y$2,Y$3,IF(ApplyDimOnActuals="Yes",_xlfn.HSTACK(DimArray,DimValuesArray),""))*$A302/IF($H302=0,12,$H302),"Manual Allocation",AK302))</f>
        <v/>
      </c>
      <c r="Z302" s="14" t="str" cm="1">
        <f t="array" ref="Z302">IF($F302="","",_xlfn.SWITCH($L302,"Equal allocation",ROUND($M302/12,2),"Weighted Allocation",$M302*_xll.BC.TURNOVER(Connection,$F302,,,Z$2,Z$3,IF(ApplyDimOnActuals="Yes",_xlfn.HSTACK(DimArray,DimValuesArray),""))*$A302/IF($H302=0,12,$H302),"Manual Allocation",AL302))</f>
        <v/>
      </c>
    </row>
    <row r="303" spans="12:26" x14ac:dyDescent="0.45">
      <c r="L303" s="15" t="str">
        <f t="shared" si="15"/>
        <v/>
      </c>
      <c r="M303" s="14" t="str">
        <f t="shared" si="11"/>
        <v/>
      </c>
      <c r="N303" s="14" t="str">
        <f t="shared" si="12"/>
        <v/>
      </c>
      <c r="O303" s="14" t="str" cm="1">
        <f t="array" ref="O303">IF($F303="","",_xlfn.SWITCH($L303,"Equal allocation",ROUND($M303/12,2),"Weighted Allocation",$M303*_xll.BC.TURNOVER(Connection,$F303,,,O$2,O$3,IF(ApplyDimOnActuals="Yes",_xlfn.HSTACK(DimArray,DimValuesArray),""))*$A303/IF($H303=0,12,$H303),"Manual Allocation",AA303))</f>
        <v/>
      </c>
      <c r="P303" s="14" t="str" cm="1">
        <f t="array" ref="P303">IF($F303="","",_xlfn.SWITCH($L303,"Equal allocation",ROUND($M303/12,2),"Weighted Allocation",$M303*_xll.BC.TURNOVER(Connection,$F303,,,P$2,P$3,IF(ApplyDimOnActuals="Yes",_xlfn.HSTACK(DimArray,DimValuesArray),""))*$A303/IF($H303=0,12,$H303),"Manual Allocation",AB303))</f>
        <v/>
      </c>
      <c r="Q303" s="14" t="str" cm="1">
        <f t="array" ref="Q303">IF($F303="","",_xlfn.SWITCH($L303,"Equal allocation",ROUND($M303/12,2),"Weighted Allocation",$M303*_xll.BC.TURNOVER(Connection,$F303,,,Q$2,Q$3,IF(ApplyDimOnActuals="Yes",_xlfn.HSTACK(DimArray,DimValuesArray),""))*$A303/IF($H303=0,12,$H303),"Manual Allocation",AC303))</f>
        <v/>
      </c>
      <c r="R303" s="14" t="str" cm="1">
        <f t="array" ref="R303">IF($F303="","",_xlfn.SWITCH($L303,"Equal allocation",ROUND($M303/12,2),"Weighted Allocation",$M303*_xll.BC.TURNOVER(Connection,$F303,,,R$2,R$3,IF(ApplyDimOnActuals="Yes",_xlfn.HSTACK(DimArray,DimValuesArray),""))*$A303/IF($H303=0,12,$H303),"Manual Allocation",AD303))</f>
        <v/>
      </c>
      <c r="S303" s="14" t="str" cm="1">
        <f t="array" ref="S303">IF($F303="","",_xlfn.SWITCH($L303,"Equal allocation",ROUND($M303/12,2),"Weighted Allocation",$M303*_xll.BC.TURNOVER(Connection,$F303,,,S$2,S$3,IF(ApplyDimOnActuals="Yes",_xlfn.HSTACK(DimArray,DimValuesArray),""))*$A303/IF($H303=0,12,$H303),"Manual Allocation",AE303))</f>
        <v/>
      </c>
      <c r="T303" s="14" t="str" cm="1">
        <f t="array" ref="T303">IF($F303="","",_xlfn.SWITCH($L303,"Equal allocation",ROUND($M303/12,2),"Weighted Allocation",$M303*_xll.BC.TURNOVER(Connection,$F303,,,T$2,T$3,IF(ApplyDimOnActuals="Yes",_xlfn.HSTACK(DimArray,DimValuesArray),""))*$A303/IF($H303=0,12,$H303),"Manual Allocation",AF303))</f>
        <v/>
      </c>
      <c r="U303" s="14" t="str" cm="1">
        <f t="array" ref="U303">IF($F303="","",_xlfn.SWITCH($L303,"Equal allocation",ROUND($M303/12,2),"Weighted Allocation",$M303*_xll.BC.TURNOVER(Connection,$F303,,,U$2,U$3,IF(ApplyDimOnActuals="Yes",_xlfn.HSTACK(DimArray,DimValuesArray),""))*$A303/IF($H303=0,12,$H303),"Manual Allocation",AG303))</f>
        <v/>
      </c>
      <c r="V303" s="14" t="str" cm="1">
        <f t="array" ref="V303">IF($F303="","",_xlfn.SWITCH($L303,"Equal allocation",ROUND($M303/12,2),"Weighted Allocation",$M303*_xll.BC.TURNOVER(Connection,$F303,,,V$2,V$3,IF(ApplyDimOnActuals="Yes",_xlfn.HSTACK(DimArray,DimValuesArray),""))*$A303/IF($H303=0,12,$H303),"Manual Allocation",AH303))</f>
        <v/>
      </c>
      <c r="W303" s="14" t="str" cm="1">
        <f t="array" ref="W303">IF($F303="","",_xlfn.SWITCH($L303,"Equal allocation",ROUND($M303/12,2),"Weighted Allocation",$M303*_xll.BC.TURNOVER(Connection,$F303,,,W$2,W$3,IF(ApplyDimOnActuals="Yes",_xlfn.HSTACK(DimArray,DimValuesArray),""))*$A303/IF($H303=0,12,$H303),"Manual Allocation",AI303))</f>
        <v/>
      </c>
      <c r="X303" s="14" t="str" cm="1">
        <f t="array" ref="X303">IF($F303="","",_xlfn.SWITCH($L303,"Equal allocation",ROUND($M303/12,2),"Weighted Allocation",$M303*_xll.BC.TURNOVER(Connection,$F303,,,X$2,X$3,IF(ApplyDimOnActuals="Yes",_xlfn.HSTACK(DimArray,DimValuesArray),""))*$A303/IF($H303=0,12,$H303),"Manual Allocation",AJ303))</f>
        <v/>
      </c>
      <c r="Y303" s="14" t="str" cm="1">
        <f t="array" ref="Y303">IF($F303="","",_xlfn.SWITCH($L303,"Equal allocation",ROUND($M303/12,2),"Weighted Allocation",$M303*_xll.BC.TURNOVER(Connection,$F303,,,Y$2,Y$3,IF(ApplyDimOnActuals="Yes",_xlfn.HSTACK(DimArray,DimValuesArray),""))*$A303/IF($H303=0,12,$H303),"Manual Allocation",AK303))</f>
        <v/>
      </c>
      <c r="Z303" s="14" t="str" cm="1">
        <f t="array" ref="Z303">IF($F303="","",_xlfn.SWITCH($L303,"Equal allocation",ROUND($M303/12,2),"Weighted Allocation",$M303*_xll.BC.TURNOVER(Connection,$F303,,,Z$2,Z$3,IF(ApplyDimOnActuals="Yes",_xlfn.HSTACK(DimArray,DimValuesArray),""))*$A303/IF($H303=0,12,$H303),"Manual Allocation",AL303))</f>
        <v/>
      </c>
    </row>
    <row r="304" spans="12:26" x14ac:dyDescent="0.45">
      <c r="L304" s="15" t="str">
        <f t="shared" si="15"/>
        <v/>
      </c>
      <c r="M304" s="14" t="str">
        <f t="shared" si="11"/>
        <v/>
      </c>
      <c r="N304" s="14" t="str">
        <f t="shared" si="12"/>
        <v/>
      </c>
      <c r="O304" s="14" t="str" cm="1">
        <f t="array" ref="O304">IF($F304="","",_xlfn.SWITCH($L304,"Equal allocation",ROUND($M304/12,2),"Weighted Allocation",$M304*_xll.BC.TURNOVER(Connection,$F304,,,O$2,O$3,IF(ApplyDimOnActuals="Yes",_xlfn.HSTACK(DimArray,DimValuesArray),""))*$A304/IF($H304=0,12,$H304),"Manual Allocation",AA304))</f>
        <v/>
      </c>
      <c r="P304" s="14" t="str" cm="1">
        <f t="array" ref="P304">IF($F304="","",_xlfn.SWITCH($L304,"Equal allocation",ROUND($M304/12,2),"Weighted Allocation",$M304*_xll.BC.TURNOVER(Connection,$F304,,,P$2,P$3,IF(ApplyDimOnActuals="Yes",_xlfn.HSTACK(DimArray,DimValuesArray),""))*$A304/IF($H304=0,12,$H304),"Manual Allocation",AB304))</f>
        <v/>
      </c>
      <c r="Q304" s="14" t="str" cm="1">
        <f t="array" ref="Q304">IF($F304="","",_xlfn.SWITCH($L304,"Equal allocation",ROUND($M304/12,2),"Weighted Allocation",$M304*_xll.BC.TURNOVER(Connection,$F304,,,Q$2,Q$3,IF(ApplyDimOnActuals="Yes",_xlfn.HSTACK(DimArray,DimValuesArray),""))*$A304/IF($H304=0,12,$H304),"Manual Allocation",AC304))</f>
        <v/>
      </c>
      <c r="R304" s="14" t="str" cm="1">
        <f t="array" ref="R304">IF($F304="","",_xlfn.SWITCH($L304,"Equal allocation",ROUND($M304/12,2),"Weighted Allocation",$M304*_xll.BC.TURNOVER(Connection,$F304,,,R$2,R$3,IF(ApplyDimOnActuals="Yes",_xlfn.HSTACK(DimArray,DimValuesArray),""))*$A304/IF($H304=0,12,$H304),"Manual Allocation",AD304))</f>
        <v/>
      </c>
      <c r="S304" s="14" t="str" cm="1">
        <f t="array" ref="S304">IF($F304="","",_xlfn.SWITCH($L304,"Equal allocation",ROUND($M304/12,2),"Weighted Allocation",$M304*_xll.BC.TURNOVER(Connection,$F304,,,S$2,S$3,IF(ApplyDimOnActuals="Yes",_xlfn.HSTACK(DimArray,DimValuesArray),""))*$A304/IF($H304=0,12,$H304),"Manual Allocation",AE304))</f>
        <v/>
      </c>
      <c r="T304" s="14" t="str" cm="1">
        <f t="array" ref="T304">IF($F304="","",_xlfn.SWITCH($L304,"Equal allocation",ROUND($M304/12,2),"Weighted Allocation",$M304*_xll.BC.TURNOVER(Connection,$F304,,,T$2,T$3,IF(ApplyDimOnActuals="Yes",_xlfn.HSTACK(DimArray,DimValuesArray),""))*$A304/IF($H304=0,12,$H304),"Manual Allocation",AF304))</f>
        <v/>
      </c>
      <c r="U304" s="14" t="str" cm="1">
        <f t="array" ref="U304">IF($F304="","",_xlfn.SWITCH($L304,"Equal allocation",ROUND($M304/12,2),"Weighted Allocation",$M304*_xll.BC.TURNOVER(Connection,$F304,,,U$2,U$3,IF(ApplyDimOnActuals="Yes",_xlfn.HSTACK(DimArray,DimValuesArray),""))*$A304/IF($H304=0,12,$H304),"Manual Allocation",AG304))</f>
        <v/>
      </c>
      <c r="V304" s="14" t="str" cm="1">
        <f t="array" ref="V304">IF($F304="","",_xlfn.SWITCH($L304,"Equal allocation",ROUND($M304/12,2),"Weighted Allocation",$M304*_xll.BC.TURNOVER(Connection,$F304,,,V$2,V$3,IF(ApplyDimOnActuals="Yes",_xlfn.HSTACK(DimArray,DimValuesArray),""))*$A304/IF($H304=0,12,$H304),"Manual Allocation",AH304))</f>
        <v/>
      </c>
      <c r="W304" s="14" t="str" cm="1">
        <f t="array" ref="W304">IF($F304="","",_xlfn.SWITCH($L304,"Equal allocation",ROUND($M304/12,2),"Weighted Allocation",$M304*_xll.BC.TURNOVER(Connection,$F304,,,W$2,W$3,IF(ApplyDimOnActuals="Yes",_xlfn.HSTACK(DimArray,DimValuesArray),""))*$A304/IF($H304=0,12,$H304),"Manual Allocation",AI304))</f>
        <v/>
      </c>
      <c r="X304" s="14" t="str" cm="1">
        <f t="array" ref="X304">IF($F304="","",_xlfn.SWITCH($L304,"Equal allocation",ROUND($M304/12,2),"Weighted Allocation",$M304*_xll.BC.TURNOVER(Connection,$F304,,,X$2,X$3,IF(ApplyDimOnActuals="Yes",_xlfn.HSTACK(DimArray,DimValuesArray),""))*$A304/IF($H304=0,12,$H304),"Manual Allocation",AJ304))</f>
        <v/>
      </c>
      <c r="Y304" s="14" t="str" cm="1">
        <f t="array" ref="Y304">IF($F304="","",_xlfn.SWITCH($L304,"Equal allocation",ROUND($M304/12,2),"Weighted Allocation",$M304*_xll.BC.TURNOVER(Connection,$F304,,,Y$2,Y$3,IF(ApplyDimOnActuals="Yes",_xlfn.HSTACK(DimArray,DimValuesArray),""))*$A304/IF($H304=0,12,$H304),"Manual Allocation",AK304))</f>
        <v/>
      </c>
      <c r="Z304" s="14" t="str" cm="1">
        <f t="array" ref="Z304">IF($F304="","",_xlfn.SWITCH($L304,"Equal allocation",ROUND($M304/12,2),"Weighted Allocation",$M304*_xll.BC.TURNOVER(Connection,$F304,,,Z$2,Z$3,IF(ApplyDimOnActuals="Yes",_xlfn.HSTACK(DimArray,DimValuesArray),""))*$A304/IF($H304=0,12,$H304),"Manual Allocation",AL304))</f>
        <v/>
      </c>
    </row>
    <row r="305" spans="12:26" x14ac:dyDescent="0.45">
      <c r="L305" s="15" t="str">
        <f t="shared" si="15"/>
        <v/>
      </c>
      <c r="M305" s="14" t="str">
        <f t="shared" si="11"/>
        <v/>
      </c>
      <c r="N305" s="14" t="str">
        <f t="shared" si="12"/>
        <v/>
      </c>
      <c r="O305" s="14" t="str" cm="1">
        <f t="array" ref="O305">IF($F305="","",_xlfn.SWITCH($L305,"Equal allocation",ROUND($M305/12,2),"Weighted Allocation",$M305*_xll.BC.TURNOVER(Connection,$F305,,,O$2,O$3,IF(ApplyDimOnActuals="Yes",_xlfn.HSTACK(DimArray,DimValuesArray),""))*$A305/IF($H305=0,12,$H305),"Manual Allocation",AA305))</f>
        <v/>
      </c>
      <c r="P305" s="14" t="str" cm="1">
        <f t="array" ref="P305">IF($F305="","",_xlfn.SWITCH($L305,"Equal allocation",ROUND($M305/12,2),"Weighted Allocation",$M305*_xll.BC.TURNOVER(Connection,$F305,,,P$2,P$3,IF(ApplyDimOnActuals="Yes",_xlfn.HSTACK(DimArray,DimValuesArray),""))*$A305/IF($H305=0,12,$H305),"Manual Allocation",AB305))</f>
        <v/>
      </c>
      <c r="Q305" s="14" t="str" cm="1">
        <f t="array" ref="Q305">IF($F305="","",_xlfn.SWITCH($L305,"Equal allocation",ROUND($M305/12,2),"Weighted Allocation",$M305*_xll.BC.TURNOVER(Connection,$F305,,,Q$2,Q$3,IF(ApplyDimOnActuals="Yes",_xlfn.HSTACK(DimArray,DimValuesArray),""))*$A305/IF($H305=0,12,$H305),"Manual Allocation",AC305))</f>
        <v/>
      </c>
      <c r="R305" s="14" t="str" cm="1">
        <f t="array" ref="R305">IF($F305="","",_xlfn.SWITCH($L305,"Equal allocation",ROUND($M305/12,2),"Weighted Allocation",$M305*_xll.BC.TURNOVER(Connection,$F305,,,R$2,R$3,IF(ApplyDimOnActuals="Yes",_xlfn.HSTACK(DimArray,DimValuesArray),""))*$A305/IF($H305=0,12,$H305),"Manual Allocation",AD305))</f>
        <v/>
      </c>
      <c r="S305" s="14" t="str" cm="1">
        <f t="array" ref="S305">IF($F305="","",_xlfn.SWITCH($L305,"Equal allocation",ROUND($M305/12,2),"Weighted Allocation",$M305*_xll.BC.TURNOVER(Connection,$F305,,,S$2,S$3,IF(ApplyDimOnActuals="Yes",_xlfn.HSTACK(DimArray,DimValuesArray),""))*$A305/IF($H305=0,12,$H305),"Manual Allocation",AE305))</f>
        <v/>
      </c>
      <c r="T305" s="14" t="str" cm="1">
        <f t="array" ref="T305">IF($F305="","",_xlfn.SWITCH($L305,"Equal allocation",ROUND($M305/12,2),"Weighted Allocation",$M305*_xll.BC.TURNOVER(Connection,$F305,,,T$2,T$3,IF(ApplyDimOnActuals="Yes",_xlfn.HSTACK(DimArray,DimValuesArray),""))*$A305/IF($H305=0,12,$H305),"Manual Allocation",AF305))</f>
        <v/>
      </c>
      <c r="U305" s="14" t="str" cm="1">
        <f t="array" ref="U305">IF($F305="","",_xlfn.SWITCH($L305,"Equal allocation",ROUND($M305/12,2),"Weighted Allocation",$M305*_xll.BC.TURNOVER(Connection,$F305,,,U$2,U$3,IF(ApplyDimOnActuals="Yes",_xlfn.HSTACK(DimArray,DimValuesArray),""))*$A305/IF($H305=0,12,$H305),"Manual Allocation",AG305))</f>
        <v/>
      </c>
      <c r="V305" s="14" t="str" cm="1">
        <f t="array" ref="V305">IF($F305="","",_xlfn.SWITCH($L305,"Equal allocation",ROUND($M305/12,2),"Weighted Allocation",$M305*_xll.BC.TURNOVER(Connection,$F305,,,V$2,V$3,IF(ApplyDimOnActuals="Yes",_xlfn.HSTACK(DimArray,DimValuesArray),""))*$A305/IF($H305=0,12,$H305),"Manual Allocation",AH305))</f>
        <v/>
      </c>
      <c r="W305" s="14" t="str" cm="1">
        <f t="array" ref="W305">IF($F305="","",_xlfn.SWITCH($L305,"Equal allocation",ROUND($M305/12,2),"Weighted Allocation",$M305*_xll.BC.TURNOVER(Connection,$F305,,,W$2,W$3,IF(ApplyDimOnActuals="Yes",_xlfn.HSTACK(DimArray,DimValuesArray),""))*$A305/IF($H305=0,12,$H305),"Manual Allocation",AI305))</f>
        <v/>
      </c>
      <c r="X305" s="14" t="str" cm="1">
        <f t="array" ref="X305">IF($F305="","",_xlfn.SWITCH($L305,"Equal allocation",ROUND($M305/12,2),"Weighted Allocation",$M305*_xll.BC.TURNOVER(Connection,$F305,,,X$2,X$3,IF(ApplyDimOnActuals="Yes",_xlfn.HSTACK(DimArray,DimValuesArray),""))*$A305/IF($H305=0,12,$H305),"Manual Allocation",AJ305))</f>
        <v/>
      </c>
      <c r="Y305" s="14" t="str" cm="1">
        <f t="array" ref="Y305">IF($F305="","",_xlfn.SWITCH($L305,"Equal allocation",ROUND($M305/12,2),"Weighted Allocation",$M305*_xll.BC.TURNOVER(Connection,$F305,,,Y$2,Y$3,IF(ApplyDimOnActuals="Yes",_xlfn.HSTACK(DimArray,DimValuesArray),""))*$A305/IF($H305=0,12,$H305),"Manual Allocation",AK305))</f>
        <v/>
      </c>
      <c r="Z305" s="14" t="str" cm="1">
        <f t="array" ref="Z305">IF($F305="","",_xlfn.SWITCH($L305,"Equal allocation",ROUND($M305/12,2),"Weighted Allocation",$M305*_xll.BC.TURNOVER(Connection,$F305,,,Z$2,Z$3,IF(ApplyDimOnActuals="Yes",_xlfn.HSTACK(DimArray,DimValuesArray),""))*$A305/IF($H305=0,12,$H305),"Manual Allocation",AL305))</f>
        <v/>
      </c>
    </row>
    <row r="306" spans="12:26" x14ac:dyDescent="0.45">
      <c r="L306" s="15" t="str">
        <f t="shared" si="15"/>
        <v/>
      </c>
      <c r="M306" s="14" t="str">
        <f t="shared" si="11"/>
        <v/>
      </c>
      <c r="N306" s="14" t="str">
        <f t="shared" si="12"/>
        <v/>
      </c>
      <c r="O306" s="14" t="str" cm="1">
        <f t="array" ref="O306">IF($F306="","",_xlfn.SWITCH($L306,"Equal allocation",ROUND($M306/12,2),"Weighted Allocation",$M306*_xll.BC.TURNOVER(Connection,$F306,,,O$2,O$3,IF(ApplyDimOnActuals="Yes",_xlfn.HSTACK(DimArray,DimValuesArray),""))*$A306/IF($H306=0,12,$H306),"Manual Allocation",AA306))</f>
        <v/>
      </c>
      <c r="P306" s="14" t="str" cm="1">
        <f t="array" ref="P306">IF($F306="","",_xlfn.SWITCH($L306,"Equal allocation",ROUND($M306/12,2),"Weighted Allocation",$M306*_xll.BC.TURNOVER(Connection,$F306,,,P$2,P$3,IF(ApplyDimOnActuals="Yes",_xlfn.HSTACK(DimArray,DimValuesArray),""))*$A306/IF($H306=0,12,$H306),"Manual Allocation",AB306))</f>
        <v/>
      </c>
      <c r="Q306" s="14" t="str" cm="1">
        <f t="array" ref="Q306">IF($F306="","",_xlfn.SWITCH($L306,"Equal allocation",ROUND($M306/12,2),"Weighted Allocation",$M306*_xll.BC.TURNOVER(Connection,$F306,,,Q$2,Q$3,IF(ApplyDimOnActuals="Yes",_xlfn.HSTACK(DimArray,DimValuesArray),""))*$A306/IF($H306=0,12,$H306),"Manual Allocation",AC306))</f>
        <v/>
      </c>
      <c r="R306" s="14" t="str" cm="1">
        <f t="array" ref="R306">IF($F306="","",_xlfn.SWITCH($L306,"Equal allocation",ROUND($M306/12,2),"Weighted Allocation",$M306*_xll.BC.TURNOVER(Connection,$F306,,,R$2,R$3,IF(ApplyDimOnActuals="Yes",_xlfn.HSTACK(DimArray,DimValuesArray),""))*$A306/IF($H306=0,12,$H306),"Manual Allocation",AD306))</f>
        <v/>
      </c>
      <c r="S306" s="14" t="str" cm="1">
        <f t="array" ref="S306">IF($F306="","",_xlfn.SWITCH($L306,"Equal allocation",ROUND($M306/12,2),"Weighted Allocation",$M306*_xll.BC.TURNOVER(Connection,$F306,,,S$2,S$3,IF(ApplyDimOnActuals="Yes",_xlfn.HSTACK(DimArray,DimValuesArray),""))*$A306/IF($H306=0,12,$H306),"Manual Allocation",AE306))</f>
        <v/>
      </c>
      <c r="T306" s="14" t="str" cm="1">
        <f t="array" ref="T306">IF($F306="","",_xlfn.SWITCH($L306,"Equal allocation",ROUND($M306/12,2),"Weighted Allocation",$M306*_xll.BC.TURNOVER(Connection,$F306,,,T$2,T$3,IF(ApplyDimOnActuals="Yes",_xlfn.HSTACK(DimArray,DimValuesArray),""))*$A306/IF($H306=0,12,$H306),"Manual Allocation",AF306))</f>
        <v/>
      </c>
      <c r="U306" s="14" t="str" cm="1">
        <f t="array" ref="U306">IF($F306="","",_xlfn.SWITCH($L306,"Equal allocation",ROUND($M306/12,2),"Weighted Allocation",$M306*_xll.BC.TURNOVER(Connection,$F306,,,U$2,U$3,IF(ApplyDimOnActuals="Yes",_xlfn.HSTACK(DimArray,DimValuesArray),""))*$A306/IF($H306=0,12,$H306),"Manual Allocation",AG306))</f>
        <v/>
      </c>
      <c r="V306" s="14" t="str" cm="1">
        <f t="array" ref="V306">IF($F306="","",_xlfn.SWITCH($L306,"Equal allocation",ROUND($M306/12,2),"Weighted Allocation",$M306*_xll.BC.TURNOVER(Connection,$F306,,,V$2,V$3,IF(ApplyDimOnActuals="Yes",_xlfn.HSTACK(DimArray,DimValuesArray),""))*$A306/IF($H306=0,12,$H306),"Manual Allocation",AH306))</f>
        <v/>
      </c>
      <c r="W306" s="14" t="str" cm="1">
        <f t="array" ref="W306">IF($F306="","",_xlfn.SWITCH($L306,"Equal allocation",ROUND($M306/12,2),"Weighted Allocation",$M306*_xll.BC.TURNOVER(Connection,$F306,,,W$2,W$3,IF(ApplyDimOnActuals="Yes",_xlfn.HSTACK(DimArray,DimValuesArray),""))*$A306/IF($H306=0,12,$H306),"Manual Allocation",AI306))</f>
        <v/>
      </c>
      <c r="X306" s="14" t="str" cm="1">
        <f t="array" ref="X306">IF($F306="","",_xlfn.SWITCH($L306,"Equal allocation",ROUND($M306/12,2),"Weighted Allocation",$M306*_xll.BC.TURNOVER(Connection,$F306,,,X$2,X$3,IF(ApplyDimOnActuals="Yes",_xlfn.HSTACK(DimArray,DimValuesArray),""))*$A306/IF($H306=0,12,$H306),"Manual Allocation",AJ306))</f>
        <v/>
      </c>
      <c r="Y306" s="14" t="str" cm="1">
        <f t="array" ref="Y306">IF($F306="","",_xlfn.SWITCH($L306,"Equal allocation",ROUND($M306/12,2),"Weighted Allocation",$M306*_xll.BC.TURNOVER(Connection,$F306,,,Y$2,Y$3,IF(ApplyDimOnActuals="Yes",_xlfn.HSTACK(DimArray,DimValuesArray),""))*$A306/IF($H306=0,12,$H306),"Manual Allocation",AK306))</f>
        <v/>
      </c>
      <c r="Z306" s="14" t="str" cm="1">
        <f t="array" ref="Z306">IF($F306="","",_xlfn.SWITCH($L306,"Equal allocation",ROUND($M306/12,2),"Weighted Allocation",$M306*_xll.BC.TURNOVER(Connection,$F306,,,Z$2,Z$3,IF(ApplyDimOnActuals="Yes",_xlfn.HSTACK(DimArray,DimValuesArray),""))*$A306/IF($H306=0,12,$H306),"Manual Allocation",AL306))</f>
        <v/>
      </c>
    </row>
    <row r="307" spans="12:26" x14ac:dyDescent="0.45">
      <c r="L307" s="15" t="str">
        <f t="shared" si="15"/>
        <v/>
      </c>
      <c r="M307" s="14" t="str">
        <f t="shared" si="11"/>
        <v/>
      </c>
      <c r="N307" s="14" t="str">
        <f t="shared" si="12"/>
        <v/>
      </c>
      <c r="O307" s="14" t="str" cm="1">
        <f t="array" ref="O307">IF($F307="","",_xlfn.SWITCH($L307,"Equal allocation",ROUND($M307/12,2),"Weighted Allocation",$M307*_xll.BC.TURNOVER(Connection,$F307,,,O$2,O$3,IF(ApplyDimOnActuals="Yes",_xlfn.HSTACK(DimArray,DimValuesArray),""))*$A307/IF($H307=0,12,$H307),"Manual Allocation",AA307))</f>
        <v/>
      </c>
      <c r="P307" s="14" t="str" cm="1">
        <f t="array" ref="P307">IF($F307="","",_xlfn.SWITCH($L307,"Equal allocation",ROUND($M307/12,2),"Weighted Allocation",$M307*_xll.BC.TURNOVER(Connection,$F307,,,P$2,P$3,IF(ApplyDimOnActuals="Yes",_xlfn.HSTACK(DimArray,DimValuesArray),""))*$A307/IF($H307=0,12,$H307),"Manual Allocation",AB307))</f>
        <v/>
      </c>
      <c r="Q307" s="14" t="str" cm="1">
        <f t="array" ref="Q307">IF($F307="","",_xlfn.SWITCH($L307,"Equal allocation",ROUND($M307/12,2),"Weighted Allocation",$M307*_xll.BC.TURNOVER(Connection,$F307,,,Q$2,Q$3,IF(ApplyDimOnActuals="Yes",_xlfn.HSTACK(DimArray,DimValuesArray),""))*$A307/IF($H307=0,12,$H307),"Manual Allocation",AC307))</f>
        <v/>
      </c>
      <c r="R307" s="14" t="str" cm="1">
        <f t="array" ref="R307">IF($F307="","",_xlfn.SWITCH($L307,"Equal allocation",ROUND($M307/12,2),"Weighted Allocation",$M307*_xll.BC.TURNOVER(Connection,$F307,,,R$2,R$3,IF(ApplyDimOnActuals="Yes",_xlfn.HSTACK(DimArray,DimValuesArray),""))*$A307/IF($H307=0,12,$H307),"Manual Allocation",AD307))</f>
        <v/>
      </c>
      <c r="S307" s="14" t="str" cm="1">
        <f t="array" ref="S307">IF($F307="","",_xlfn.SWITCH($L307,"Equal allocation",ROUND($M307/12,2),"Weighted Allocation",$M307*_xll.BC.TURNOVER(Connection,$F307,,,S$2,S$3,IF(ApplyDimOnActuals="Yes",_xlfn.HSTACK(DimArray,DimValuesArray),""))*$A307/IF($H307=0,12,$H307),"Manual Allocation",AE307))</f>
        <v/>
      </c>
      <c r="T307" s="14" t="str" cm="1">
        <f t="array" ref="T307">IF($F307="","",_xlfn.SWITCH($L307,"Equal allocation",ROUND($M307/12,2),"Weighted Allocation",$M307*_xll.BC.TURNOVER(Connection,$F307,,,T$2,T$3,IF(ApplyDimOnActuals="Yes",_xlfn.HSTACK(DimArray,DimValuesArray),""))*$A307/IF($H307=0,12,$H307),"Manual Allocation",AF307))</f>
        <v/>
      </c>
      <c r="U307" s="14" t="str" cm="1">
        <f t="array" ref="U307">IF($F307="","",_xlfn.SWITCH($L307,"Equal allocation",ROUND($M307/12,2),"Weighted Allocation",$M307*_xll.BC.TURNOVER(Connection,$F307,,,U$2,U$3,IF(ApplyDimOnActuals="Yes",_xlfn.HSTACK(DimArray,DimValuesArray),""))*$A307/IF($H307=0,12,$H307),"Manual Allocation",AG307))</f>
        <v/>
      </c>
      <c r="V307" s="14" t="str" cm="1">
        <f t="array" ref="V307">IF($F307="","",_xlfn.SWITCH($L307,"Equal allocation",ROUND($M307/12,2),"Weighted Allocation",$M307*_xll.BC.TURNOVER(Connection,$F307,,,V$2,V$3,IF(ApplyDimOnActuals="Yes",_xlfn.HSTACK(DimArray,DimValuesArray),""))*$A307/IF($H307=0,12,$H307),"Manual Allocation",AH307))</f>
        <v/>
      </c>
      <c r="W307" s="14" t="str" cm="1">
        <f t="array" ref="W307">IF($F307="","",_xlfn.SWITCH($L307,"Equal allocation",ROUND($M307/12,2),"Weighted Allocation",$M307*_xll.BC.TURNOVER(Connection,$F307,,,W$2,W$3,IF(ApplyDimOnActuals="Yes",_xlfn.HSTACK(DimArray,DimValuesArray),""))*$A307/IF($H307=0,12,$H307),"Manual Allocation",AI307))</f>
        <v/>
      </c>
      <c r="X307" s="14" t="str" cm="1">
        <f t="array" ref="X307">IF($F307="","",_xlfn.SWITCH($L307,"Equal allocation",ROUND($M307/12,2),"Weighted Allocation",$M307*_xll.BC.TURNOVER(Connection,$F307,,,X$2,X$3,IF(ApplyDimOnActuals="Yes",_xlfn.HSTACK(DimArray,DimValuesArray),""))*$A307/IF($H307=0,12,$H307),"Manual Allocation",AJ307))</f>
        <v/>
      </c>
      <c r="Y307" s="14" t="str" cm="1">
        <f t="array" ref="Y307">IF($F307="","",_xlfn.SWITCH($L307,"Equal allocation",ROUND($M307/12,2),"Weighted Allocation",$M307*_xll.BC.TURNOVER(Connection,$F307,,,Y$2,Y$3,IF(ApplyDimOnActuals="Yes",_xlfn.HSTACK(DimArray,DimValuesArray),""))*$A307/IF($H307=0,12,$H307),"Manual Allocation",AK307))</f>
        <v/>
      </c>
      <c r="Z307" s="14" t="str" cm="1">
        <f t="array" ref="Z307">IF($F307="","",_xlfn.SWITCH($L307,"Equal allocation",ROUND($M307/12,2),"Weighted Allocation",$M307*_xll.BC.TURNOVER(Connection,$F307,,,Z$2,Z$3,IF(ApplyDimOnActuals="Yes",_xlfn.HSTACK(DimArray,DimValuesArray),""))*$A307/IF($H307=0,12,$H307),"Manual Allocation",AL307))</f>
        <v/>
      </c>
    </row>
    <row r="308" spans="12:26" x14ac:dyDescent="0.45">
      <c r="L308" s="15" t="str">
        <f t="shared" si="15"/>
        <v/>
      </c>
      <c r="M308" s="14" t="str">
        <f t="shared" si="11"/>
        <v/>
      </c>
      <c r="N308" s="14" t="str">
        <f t="shared" si="12"/>
        <v/>
      </c>
      <c r="O308" s="14" t="str" cm="1">
        <f t="array" ref="O308">IF($F308="","",_xlfn.SWITCH($L308,"Equal allocation",ROUND($M308/12,2),"Weighted Allocation",$M308*_xll.BC.TURNOVER(Connection,$F308,,,O$2,O$3,IF(ApplyDimOnActuals="Yes",_xlfn.HSTACK(DimArray,DimValuesArray),""))*$A308/IF($H308=0,12,$H308),"Manual Allocation",AA308))</f>
        <v/>
      </c>
      <c r="P308" s="14" t="str" cm="1">
        <f t="array" ref="P308">IF($F308="","",_xlfn.SWITCH($L308,"Equal allocation",ROUND($M308/12,2),"Weighted Allocation",$M308*_xll.BC.TURNOVER(Connection,$F308,,,P$2,P$3,IF(ApplyDimOnActuals="Yes",_xlfn.HSTACK(DimArray,DimValuesArray),""))*$A308/IF($H308=0,12,$H308),"Manual Allocation",AB308))</f>
        <v/>
      </c>
      <c r="Q308" s="14" t="str" cm="1">
        <f t="array" ref="Q308">IF($F308="","",_xlfn.SWITCH($L308,"Equal allocation",ROUND($M308/12,2),"Weighted Allocation",$M308*_xll.BC.TURNOVER(Connection,$F308,,,Q$2,Q$3,IF(ApplyDimOnActuals="Yes",_xlfn.HSTACK(DimArray,DimValuesArray),""))*$A308/IF($H308=0,12,$H308),"Manual Allocation",AC308))</f>
        <v/>
      </c>
      <c r="R308" s="14" t="str" cm="1">
        <f t="array" ref="R308">IF($F308="","",_xlfn.SWITCH($L308,"Equal allocation",ROUND($M308/12,2),"Weighted Allocation",$M308*_xll.BC.TURNOVER(Connection,$F308,,,R$2,R$3,IF(ApplyDimOnActuals="Yes",_xlfn.HSTACK(DimArray,DimValuesArray),""))*$A308/IF($H308=0,12,$H308),"Manual Allocation",AD308))</f>
        <v/>
      </c>
      <c r="S308" s="14" t="str" cm="1">
        <f t="array" ref="S308">IF($F308="","",_xlfn.SWITCH($L308,"Equal allocation",ROUND($M308/12,2),"Weighted Allocation",$M308*_xll.BC.TURNOVER(Connection,$F308,,,S$2,S$3,IF(ApplyDimOnActuals="Yes",_xlfn.HSTACK(DimArray,DimValuesArray),""))*$A308/IF($H308=0,12,$H308),"Manual Allocation",AE308))</f>
        <v/>
      </c>
      <c r="T308" s="14" t="str" cm="1">
        <f t="array" ref="T308">IF($F308="","",_xlfn.SWITCH($L308,"Equal allocation",ROUND($M308/12,2),"Weighted Allocation",$M308*_xll.BC.TURNOVER(Connection,$F308,,,T$2,T$3,IF(ApplyDimOnActuals="Yes",_xlfn.HSTACK(DimArray,DimValuesArray),""))*$A308/IF($H308=0,12,$H308),"Manual Allocation",AF308))</f>
        <v/>
      </c>
      <c r="U308" s="14" t="str" cm="1">
        <f t="array" ref="U308">IF($F308="","",_xlfn.SWITCH($L308,"Equal allocation",ROUND($M308/12,2),"Weighted Allocation",$M308*_xll.BC.TURNOVER(Connection,$F308,,,U$2,U$3,IF(ApplyDimOnActuals="Yes",_xlfn.HSTACK(DimArray,DimValuesArray),""))*$A308/IF($H308=0,12,$H308),"Manual Allocation",AG308))</f>
        <v/>
      </c>
      <c r="V308" s="14" t="str" cm="1">
        <f t="array" ref="V308">IF($F308="","",_xlfn.SWITCH($L308,"Equal allocation",ROUND($M308/12,2),"Weighted Allocation",$M308*_xll.BC.TURNOVER(Connection,$F308,,,V$2,V$3,IF(ApplyDimOnActuals="Yes",_xlfn.HSTACK(DimArray,DimValuesArray),""))*$A308/IF($H308=0,12,$H308),"Manual Allocation",AH308))</f>
        <v/>
      </c>
      <c r="W308" s="14" t="str" cm="1">
        <f t="array" ref="W308">IF($F308="","",_xlfn.SWITCH($L308,"Equal allocation",ROUND($M308/12,2),"Weighted Allocation",$M308*_xll.BC.TURNOVER(Connection,$F308,,,W$2,W$3,IF(ApplyDimOnActuals="Yes",_xlfn.HSTACK(DimArray,DimValuesArray),""))*$A308/IF($H308=0,12,$H308),"Manual Allocation",AI308))</f>
        <v/>
      </c>
      <c r="X308" s="14" t="str" cm="1">
        <f t="array" ref="X308">IF($F308="","",_xlfn.SWITCH($L308,"Equal allocation",ROUND($M308/12,2),"Weighted Allocation",$M308*_xll.BC.TURNOVER(Connection,$F308,,,X$2,X$3,IF(ApplyDimOnActuals="Yes",_xlfn.HSTACK(DimArray,DimValuesArray),""))*$A308/IF($H308=0,12,$H308),"Manual Allocation",AJ308))</f>
        <v/>
      </c>
      <c r="Y308" s="14" t="str" cm="1">
        <f t="array" ref="Y308">IF($F308="","",_xlfn.SWITCH($L308,"Equal allocation",ROUND($M308/12,2),"Weighted Allocation",$M308*_xll.BC.TURNOVER(Connection,$F308,,,Y$2,Y$3,IF(ApplyDimOnActuals="Yes",_xlfn.HSTACK(DimArray,DimValuesArray),""))*$A308/IF($H308=0,12,$H308),"Manual Allocation",AK308))</f>
        <v/>
      </c>
      <c r="Z308" s="14" t="str" cm="1">
        <f t="array" ref="Z308">IF($F308="","",_xlfn.SWITCH($L308,"Equal allocation",ROUND($M308/12,2),"Weighted Allocation",$M308*_xll.BC.TURNOVER(Connection,$F308,,,Z$2,Z$3,IF(ApplyDimOnActuals="Yes",_xlfn.HSTACK(DimArray,DimValuesArray),""))*$A308/IF($H308=0,12,$H308),"Manual Allocation",AL308))</f>
        <v/>
      </c>
    </row>
    <row r="309" spans="12:26" x14ac:dyDescent="0.45">
      <c r="L309" s="15" t="str">
        <f t="shared" si="15"/>
        <v/>
      </c>
      <c r="M309" s="14" t="str">
        <f t="shared" si="11"/>
        <v/>
      </c>
      <c r="N309" s="14" t="str">
        <f t="shared" si="12"/>
        <v/>
      </c>
      <c r="O309" s="14" t="str" cm="1">
        <f t="array" ref="O309">IF($F309="","",_xlfn.SWITCH($L309,"Equal allocation",ROUND($M309/12,2),"Weighted Allocation",$M309*_xll.BC.TURNOVER(Connection,$F309,,,O$2,O$3,IF(ApplyDimOnActuals="Yes",_xlfn.HSTACK(DimArray,DimValuesArray),""))*$A309/IF($H309=0,12,$H309),"Manual Allocation",AA309))</f>
        <v/>
      </c>
      <c r="P309" s="14" t="str" cm="1">
        <f t="array" ref="P309">IF($F309="","",_xlfn.SWITCH($L309,"Equal allocation",ROUND($M309/12,2),"Weighted Allocation",$M309*_xll.BC.TURNOVER(Connection,$F309,,,P$2,P$3,IF(ApplyDimOnActuals="Yes",_xlfn.HSTACK(DimArray,DimValuesArray),""))*$A309/IF($H309=0,12,$H309),"Manual Allocation",AB309))</f>
        <v/>
      </c>
      <c r="Q309" s="14" t="str" cm="1">
        <f t="array" ref="Q309">IF($F309="","",_xlfn.SWITCH($L309,"Equal allocation",ROUND($M309/12,2),"Weighted Allocation",$M309*_xll.BC.TURNOVER(Connection,$F309,,,Q$2,Q$3,IF(ApplyDimOnActuals="Yes",_xlfn.HSTACK(DimArray,DimValuesArray),""))*$A309/IF($H309=0,12,$H309),"Manual Allocation",AC309))</f>
        <v/>
      </c>
      <c r="R309" s="14" t="str" cm="1">
        <f t="array" ref="R309">IF($F309="","",_xlfn.SWITCH($L309,"Equal allocation",ROUND($M309/12,2),"Weighted Allocation",$M309*_xll.BC.TURNOVER(Connection,$F309,,,R$2,R$3,IF(ApplyDimOnActuals="Yes",_xlfn.HSTACK(DimArray,DimValuesArray),""))*$A309/IF($H309=0,12,$H309),"Manual Allocation",AD309))</f>
        <v/>
      </c>
      <c r="S309" s="14" t="str" cm="1">
        <f t="array" ref="S309">IF($F309="","",_xlfn.SWITCH($L309,"Equal allocation",ROUND($M309/12,2),"Weighted Allocation",$M309*_xll.BC.TURNOVER(Connection,$F309,,,S$2,S$3,IF(ApplyDimOnActuals="Yes",_xlfn.HSTACK(DimArray,DimValuesArray),""))*$A309/IF($H309=0,12,$H309),"Manual Allocation",AE309))</f>
        <v/>
      </c>
      <c r="T309" s="14" t="str" cm="1">
        <f t="array" ref="T309">IF($F309="","",_xlfn.SWITCH($L309,"Equal allocation",ROUND($M309/12,2),"Weighted Allocation",$M309*_xll.BC.TURNOVER(Connection,$F309,,,T$2,T$3,IF(ApplyDimOnActuals="Yes",_xlfn.HSTACK(DimArray,DimValuesArray),""))*$A309/IF($H309=0,12,$H309),"Manual Allocation",AF309))</f>
        <v/>
      </c>
      <c r="U309" s="14" t="str" cm="1">
        <f t="array" ref="U309">IF($F309="","",_xlfn.SWITCH($L309,"Equal allocation",ROUND($M309/12,2),"Weighted Allocation",$M309*_xll.BC.TURNOVER(Connection,$F309,,,U$2,U$3,IF(ApplyDimOnActuals="Yes",_xlfn.HSTACK(DimArray,DimValuesArray),""))*$A309/IF($H309=0,12,$H309),"Manual Allocation",AG309))</f>
        <v/>
      </c>
      <c r="V309" s="14" t="str" cm="1">
        <f t="array" ref="V309">IF($F309="","",_xlfn.SWITCH($L309,"Equal allocation",ROUND($M309/12,2),"Weighted Allocation",$M309*_xll.BC.TURNOVER(Connection,$F309,,,V$2,V$3,IF(ApplyDimOnActuals="Yes",_xlfn.HSTACK(DimArray,DimValuesArray),""))*$A309/IF($H309=0,12,$H309),"Manual Allocation",AH309))</f>
        <v/>
      </c>
      <c r="W309" s="14" t="str" cm="1">
        <f t="array" ref="W309">IF($F309="","",_xlfn.SWITCH($L309,"Equal allocation",ROUND($M309/12,2),"Weighted Allocation",$M309*_xll.BC.TURNOVER(Connection,$F309,,,W$2,W$3,IF(ApplyDimOnActuals="Yes",_xlfn.HSTACK(DimArray,DimValuesArray),""))*$A309/IF($H309=0,12,$H309),"Manual Allocation",AI309))</f>
        <v/>
      </c>
      <c r="X309" s="14" t="str" cm="1">
        <f t="array" ref="X309">IF($F309="","",_xlfn.SWITCH($L309,"Equal allocation",ROUND($M309/12,2),"Weighted Allocation",$M309*_xll.BC.TURNOVER(Connection,$F309,,,X$2,X$3,IF(ApplyDimOnActuals="Yes",_xlfn.HSTACK(DimArray,DimValuesArray),""))*$A309/IF($H309=0,12,$H309),"Manual Allocation",AJ309))</f>
        <v/>
      </c>
      <c r="Y309" s="14" t="str" cm="1">
        <f t="array" ref="Y309">IF($F309="","",_xlfn.SWITCH($L309,"Equal allocation",ROUND($M309/12,2),"Weighted Allocation",$M309*_xll.BC.TURNOVER(Connection,$F309,,,Y$2,Y$3,IF(ApplyDimOnActuals="Yes",_xlfn.HSTACK(DimArray,DimValuesArray),""))*$A309/IF($H309=0,12,$H309),"Manual Allocation",AK309))</f>
        <v/>
      </c>
      <c r="Z309" s="14" t="str" cm="1">
        <f t="array" ref="Z309">IF($F309="","",_xlfn.SWITCH($L309,"Equal allocation",ROUND($M309/12,2),"Weighted Allocation",$M309*_xll.BC.TURNOVER(Connection,$F309,,,Z$2,Z$3,IF(ApplyDimOnActuals="Yes",_xlfn.HSTACK(DimArray,DimValuesArray),""))*$A309/IF($H309=0,12,$H309),"Manual Allocation",AL309))</f>
        <v/>
      </c>
    </row>
    <row r="310" spans="12:26" x14ac:dyDescent="0.45">
      <c r="L310" s="15" t="str">
        <f t="shared" si="15"/>
        <v/>
      </c>
      <c r="M310" s="14" t="str">
        <f t="shared" si="11"/>
        <v/>
      </c>
      <c r="N310" s="14" t="str">
        <f t="shared" si="12"/>
        <v/>
      </c>
      <c r="O310" s="14" t="str" cm="1">
        <f t="array" ref="O310">IF($F310="","",_xlfn.SWITCH($L310,"Equal allocation",ROUND($M310/12,2),"Weighted Allocation",$M310*_xll.BC.TURNOVER(Connection,$F310,,,O$2,O$3,IF(ApplyDimOnActuals="Yes",_xlfn.HSTACK(DimArray,DimValuesArray),""))*$A310/IF($H310=0,12,$H310),"Manual Allocation",AA310))</f>
        <v/>
      </c>
      <c r="P310" s="14" t="str" cm="1">
        <f t="array" ref="P310">IF($F310="","",_xlfn.SWITCH($L310,"Equal allocation",ROUND($M310/12,2),"Weighted Allocation",$M310*_xll.BC.TURNOVER(Connection,$F310,,,P$2,P$3,IF(ApplyDimOnActuals="Yes",_xlfn.HSTACK(DimArray,DimValuesArray),""))*$A310/IF($H310=0,12,$H310),"Manual Allocation",AB310))</f>
        <v/>
      </c>
      <c r="Q310" s="14" t="str" cm="1">
        <f t="array" ref="Q310">IF($F310="","",_xlfn.SWITCH($L310,"Equal allocation",ROUND($M310/12,2),"Weighted Allocation",$M310*_xll.BC.TURNOVER(Connection,$F310,,,Q$2,Q$3,IF(ApplyDimOnActuals="Yes",_xlfn.HSTACK(DimArray,DimValuesArray),""))*$A310/IF($H310=0,12,$H310),"Manual Allocation",AC310))</f>
        <v/>
      </c>
      <c r="R310" s="14" t="str" cm="1">
        <f t="array" ref="R310">IF($F310="","",_xlfn.SWITCH($L310,"Equal allocation",ROUND($M310/12,2),"Weighted Allocation",$M310*_xll.BC.TURNOVER(Connection,$F310,,,R$2,R$3,IF(ApplyDimOnActuals="Yes",_xlfn.HSTACK(DimArray,DimValuesArray),""))*$A310/IF($H310=0,12,$H310),"Manual Allocation",AD310))</f>
        <v/>
      </c>
      <c r="S310" s="14" t="str" cm="1">
        <f t="array" ref="S310">IF($F310="","",_xlfn.SWITCH($L310,"Equal allocation",ROUND($M310/12,2),"Weighted Allocation",$M310*_xll.BC.TURNOVER(Connection,$F310,,,S$2,S$3,IF(ApplyDimOnActuals="Yes",_xlfn.HSTACK(DimArray,DimValuesArray),""))*$A310/IF($H310=0,12,$H310),"Manual Allocation",AE310))</f>
        <v/>
      </c>
      <c r="T310" s="14" t="str" cm="1">
        <f t="array" ref="T310">IF($F310="","",_xlfn.SWITCH($L310,"Equal allocation",ROUND($M310/12,2),"Weighted Allocation",$M310*_xll.BC.TURNOVER(Connection,$F310,,,T$2,T$3,IF(ApplyDimOnActuals="Yes",_xlfn.HSTACK(DimArray,DimValuesArray),""))*$A310/IF($H310=0,12,$H310),"Manual Allocation",AF310))</f>
        <v/>
      </c>
      <c r="U310" s="14" t="str" cm="1">
        <f t="array" ref="U310">IF($F310="","",_xlfn.SWITCH($L310,"Equal allocation",ROUND($M310/12,2),"Weighted Allocation",$M310*_xll.BC.TURNOVER(Connection,$F310,,,U$2,U$3,IF(ApplyDimOnActuals="Yes",_xlfn.HSTACK(DimArray,DimValuesArray),""))*$A310/IF($H310=0,12,$H310),"Manual Allocation",AG310))</f>
        <v/>
      </c>
      <c r="V310" s="14" t="str" cm="1">
        <f t="array" ref="V310">IF($F310="","",_xlfn.SWITCH($L310,"Equal allocation",ROUND($M310/12,2),"Weighted Allocation",$M310*_xll.BC.TURNOVER(Connection,$F310,,,V$2,V$3,IF(ApplyDimOnActuals="Yes",_xlfn.HSTACK(DimArray,DimValuesArray),""))*$A310/IF($H310=0,12,$H310),"Manual Allocation",AH310))</f>
        <v/>
      </c>
      <c r="W310" s="14" t="str" cm="1">
        <f t="array" ref="W310">IF($F310="","",_xlfn.SWITCH($L310,"Equal allocation",ROUND($M310/12,2),"Weighted Allocation",$M310*_xll.BC.TURNOVER(Connection,$F310,,,W$2,W$3,IF(ApplyDimOnActuals="Yes",_xlfn.HSTACK(DimArray,DimValuesArray),""))*$A310/IF($H310=0,12,$H310),"Manual Allocation",AI310))</f>
        <v/>
      </c>
      <c r="X310" s="14" t="str" cm="1">
        <f t="array" ref="X310">IF($F310="","",_xlfn.SWITCH($L310,"Equal allocation",ROUND($M310/12,2),"Weighted Allocation",$M310*_xll.BC.TURNOVER(Connection,$F310,,,X$2,X$3,IF(ApplyDimOnActuals="Yes",_xlfn.HSTACK(DimArray,DimValuesArray),""))*$A310/IF($H310=0,12,$H310),"Manual Allocation",AJ310))</f>
        <v/>
      </c>
      <c r="Y310" s="14" t="str" cm="1">
        <f t="array" ref="Y310">IF($F310="","",_xlfn.SWITCH($L310,"Equal allocation",ROUND($M310/12,2),"Weighted Allocation",$M310*_xll.BC.TURNOVER(Connection,$F310,,,Y$2,Y$3,IF(ApplyDimOnActuals="Yes",_xlfn.HSTACK(DimArray,DimValuesArray),""))*$A310/IF($H310=0,12,$H310),"Manual Allocation",AK310))</f>
        <v/>
      </c>
      <c r="Z310" s="14" t="str" cm="1">
        <f t="array" ref="Z310">IF($F310="","",_xlfn.SWITCH($L310,"Equal allocation",ROUND($M310/12,2),"Weighted Allocation",$M310*_xll.BC.TURNOVER(Connection,$F310,,,Z$2,Z$3,IF(ApplyDimOnActuals="Yes",_xlfn.HSTACK(DimArray,DimValuesArray),""))*$A310/IF($H310=0,12,$H310),"Manual Allocation",AL310))</f>
        <v/>
      </c>
    </row>
    <row r="311" spans="12:26" x14ac:dyDescent="0.45">
      <c r="L311" s="15" t="str">
        <f t="shared" si="15"/>
        <v/>
      </c>
      <c r="M311" s="14" t="str">
        <f t="shared" si="11"/>
        <v/>
      </c>
      <c r="N311" s="14" t="str">
        <f t="shared" si="12"/>
        <v/>
      </c>
      <c r="O311" s="14" t="str" cm="1">
        <f t="array" ref="O311">IF($F311="","",_xlfn.SWITCH($L311,"Equal allocation",ROUND($M311/12,2),"Weighted Allocation",$M311*_xll.BC.TURNOVER(Connection,$F311,,,O$2,O$3,IF(ApplyDimOnActuals="Yes",_xlfn.HSTACK(DimArray,DimValuesArray),""))*$A311/IF($H311=0,12,$H311),"Manual Allocation",AA311))</f>
        <v/>
      </c>
      <c r="P311" s="14" t="str" cm="1">
        <f t="array" ref="P311">IF($F311="","",_xlfn.SWITCH($L311,"Equal allocation",ROUND($M311/12,2),"Weighted Allocation",$M311*_xll.BC.TURNOVER(Connection,$F311,,,P$2,P$3,IF(ApplyDimOnActuals="Yes",_xlfn.HSTACK(DimArray,DimValuesArray),""))*$A311/IF($H311=0,12,$H311),"Manual Allocation",AB311))</f>
        <v/>
      </c>
      <c r="Q311" s="14" t="str" cm="1">
        <f t="array" ref="Q311">IF($F311="","",_xlfn.SWITCH($L311,"Equal allocation",ROUND($M311/12,2),"Weighted Allocation",$M311*_xll.BC.TURNOVER(Connection,$F311,,,Q$2,Q$3,IF(ApplyDimOnActuals="Yes",_xlfn.HSTACK(DimArray,DimValuesArray),""))*$A311/IF($H311=0,12,$H311),"Manual Allocation",AC311))</f>
        <v/>
      </c>
      <c r="R311" s="14" t="str" cm="1">
        <f t="array" ref="R311">IF($F311="","",_xlfn.SWITCH($L311,"Equal allocation",ROUND($M311/12,2),"Weighted Allocation",$M311*_xll.BC.TURNOVER(Connection,$F311,,,R$2,R$3,IF(ApplyDimOnActuals="Yes",_xlfn.HSTACK(DimArray,DimValuesArray),""))*$A311/IF($H311=0,12,$H311),"Manual Allocation",AD311))</f>
        <v/>
      </c>
      <c r="S311" s="14" t="str" cm="1">
        <f t="array" ref="S311">IF($F311="","",_xlfn.SWITCH($L311,"Equal allocation",ROUND($M311/12,2),"Weighted Allocation",$M311*_xll.BC.TURNOVER(Connection,$F311,,,S$2,S$3,IF(ApplyDimOnActuals="Yes",_xlfn.HSTACK(DimArray,DimValuesArray),""))*$A311/IF($H311=0,12,$H311),"Manual Allocation",AE311))</f>
        <v/>
      </c>
      <c r="T311" s="14" t="str" cm="1">
        <f t="array" ref="T311">IF($F311="","",_xlfn.SWITCH($L311,"Equal allocation",ROUND($M311/12,2),"Weighted Allocation",$M311*_xll.BC.TURNOVER(Connection,$F311,,,T$2,T$3,IF(ApplyDimOnActuals="Yes",_xlfn.HSTACK(DimArray,DimValuesArray),""))*$A311/IF($H311=0,12,$H311),"Manual Allocation",AF311))</f>
        <v/>
      </c>
      <c r="U311" s="14" t="str" cm="1">
        <f t="array" ref="U311">IF($F311="","",_xlfn.SWITCH($L311,"Equal allocation",ROUND($M311/12,2),"Weighted Allocation",$M311*_xll.BC.TURNOVER(Connection,$F311,,,U$2,U$3,IF(ApplyDimOnActuals="Yes",_xlfn.HSTACK(DimArray,DimValuesArray),""))*$A311/IF($H311=0,12,$H311),"Manual Allocation",AG311))</f>
        <v/>
      </c>
      <c r="V311" s="14" t="str" cm="1">
        <f t="array" ref="V311">IF($F311="","",_xlfn.SWITCH($L311,"Equal allocation",ROUND($M311/12,2),"Weighted Allocation",$M311*_xll.BC.TURNOVER(Connection,$F311,,,V$2,V$3,IF(ApplyDimOnActuals="Yes",_xlfn.HSTACK(DimArray,DimValuesArray),""))*$A311/IF($H311=0,12,$H311),"Manual Allocation",AH311))</f>
        <v/>
      </c>
      <c r="W311" s="14" t="str" cm="1">
        <f t="array" ref="W311">IF($F311="","",_xlfn.SWITCH($L311,"Equal allocation",ROUND($M311/12,2),"Weighted Allocation",$M311*_xll.BC.TURNOVER(Connection,$F311,,,W$2,W$3,IF(ApplyDimOnActuals="Yes",_xlfn.HSTACK(DimArray,DimValuesArray),""))*$A311/IF($H311=0,12,$H311),"Manual Allocation",AI311))</f>
        <v/>
      </c>
      <c r="X311" s="14" t="str" cm="1">
        <f t="array" ref="X311">IF($F311="","",_xlfn.SWITCH($L311,"Equal allocation",ROUND($M311/12,2),"Weighted Allocation",$M311*_xll.BC.TURNOVER(Connection,$F311,,,X$2,X$3,IF(ApplyDimOnActuals="Yes",_xlfn.HSTACK(DimArray,DimValuesArray),""))*$A311/IF($H311=0,12,$H311),"Manual Allocation",AJ311))</f>
        <v/>
      </c>
      <c r="Y311" s="14" t="str" cm="1">
        <f t="array" ref="Y311">IF($F311="","",_xlfn.SWITCH($L311,"Equal allocation",ROUND($M311/12,2),"Weighted Allocation",$M311*_xll.BC.TURNOVER(Connection,$F311,,,Y$2,Y$3,IF(ApplyDimOnActuals="Yes",_xlfn.HSTACK(DimArray,DimValuesArray),""))*$A311/IF($H311=0,12,$H311),"Manual Allocation",AK311))</f>
        <v/>
      </c>
      <c r="Z311" s="14" t="str" cm="1">
        <f t="array" ref="Z311">IF($F311="","",_xlfn.SWITCH($L311,"Equal allocation",ROUND($M311/12,2),"Weighted Allocation",$M311*_xll.BC.TURNOVER(Connection,$F311,,,Z$2,Z$3,IF(ApplyDimOnActuals="Yes",_xlfn.HSTACK(DimArray,DimValuesArray),""))*$A311/IF($H311=0,12,$H311),"Manual Allocation",AL311))</f>
        <v/>
      </c>
    </row>
    <row r="312" spans="12:26" x14ac:dyDescent="0.45">
      <c r="L312" s="15" t="str">
        <f t="shared" si="15"/>
        <v/>
      </c>
      <c r="M312" s="14" t="str">
        <f t="shared" si="11"/>
        <v/>
      </c>
      <c r="N312" s="14" t="str">
        <f t="shared" si="12"/>
        <v/>
      </c>
      <c r="O312" s="14" t="str" cm="1">
        <f t="array" ref="O312">IF($F312="","",_xlfn.SWITCH($L312,"Equal allocation",ROUND($M312/12,2),"Weighted Allocation",$M312*_xll.BC.TURNOVER(Connection,$F312,,,O$2,O$3,IF(ApplyDimOnActuals="Yes",_xlfn.HSTACK(DimArray,DimValuesArray),""))*$A312/IF($H312=0,12,$H312),"Manual Allocation",AA312))</f>
        <v/>
      </c>
      <c r="P312" s="14" t="str" cm="1">
        <f t="array" ref="P312">IF($F312="","",_xlfn.SWITCH($L312,"Equal allocation",ROUND($M312/12,2),"Weighted Allocation",$M312*_xll.BC.TURNOVER(Connection,$F312,,,P$2,P$3,IF(ApplyDimOnActuals="Yes",_xlfn.HSTACK(DimArray,DimValuesArray),""))*$A312/IF($H312=0,12,$H312),"Manual Allocation",AB312))</f>
        <v/>
      </c>
      <c r="Q312" s="14" t="str" cm="1">
        <f t="array" ref="Q312">IF($F312="","",_xlfn.SWITCH($L312,"Equal allocation",ROUND($M312/12,2),"Weighted Allocation",$M312*_xll.BC.TURNOVER(Connection,$F312,,,Q$2,Q$3,IF(ApplyDimOnActuals="Yes",_xlfn.HSTACK(DimArray,DimValuesArray),""))*$A312/IF($H312=0,12,$H312),"Manual Allocation",AC312))</f>
        <v/>
      </c>
      <c r="R312" s="14" t="str" cm="1">
        <f t="array" ref="R312">IF($F312="","",_xlfn.SWITCH($L312,"Equal allocation",ROUND($M312/12,2),"Weighted Allocation",$M312*_xll.BC.TURNOVER(Connection,$F312,,,R$2,R$3,IF(ApplyDimOnActuals="Yes",_xlfn.HSTACK(DimArray,DimValuesArray),""))*$A312/IF($H312=0,12,$H312),"Manual Allocation",AD312))</f>
        <v/>
      </c>
      <c r="S312" s="14" t="str" cm="1">
        <f t="array" ref="S312">IF($F312="","",_xlfn.SWITCH($L312,"Equal allocation",ROUND($M312/12,2),"Weighted Allocation",$M312*_xll.BC.TURNOVER(Connection,$F312,,,S$2,S$3,IF(ApplyDimOnActuals="Yes",_xlfn.HSTACK(DimArray,DimValuesArray),""))*$A312/IF($H312=0,12,$H312),"Manual Allocation",AE312))</f>
        <v/>
      </c>
      <c r="T312" s="14" t="str" cm="1">
        <f t="array" ref="T312">IF($F312="","",_xlfn.SWITCH($L312,"Equal allocation",ROUND($M312/12,2),"Weighted Allocation",$M312*_xll.BC.TURNOVER(Connection,$F312,,,T$2,T$3,IF(ApplyDimOnActuals="Yes",_xlfn.HSTACK(DimArray,DimValuesArray),""))*$A312/IF($H312=0,12,$H312),"Manual Allocation",AF312))</f>
        <v/>
      </c>
      <c r="U312" s="14" t="str" cm="1">
        <f t="array" ref="U312">IF($F312="","",_xlfn.SWITCH($L312,"Equal allocation",ROUND($M312/12,2),"Weighted Allocation",$M312*_xll.BC.TURNOVER(Connection,$F312,,,U$2,U$3,IF(ApplyDimOnActuals="Yes",_xlfn.HSTACK(DimArray,DimValuesArray),""))*$A312/IF($H312=0,12,$H312),"Manual Allocation",AG312))</f>
        <v/>
      </c>
      <c r="V312" s="14" t="str" cm="1">
        <f t="array" ref="V312">IF($F312="","",_xlfn.SWITCH($L312,"Equal allocation",ROUND($M312/12,2),"Weighted Allocation",$M312*_xll.BC.TURNOVER(Connection,$F312,,,V$2,V$3,IF(ApplyDimOnActuals="Yes",_xlfn.HSTACK(DimArray,DimValuesArray),""))*$A312/IF($H312=0,12,$H312),"Manual Allocation",AH312))</f>
        <v/>
      </c>
      <c r="W312" s="14" t="str" cm="1">
        <f t="array" ref="W312">IF($F312="","",_xlfn.SWITCH($L312,"Equal allocation",ROUND($M312/12,2),"Weighted Allocation",$M312*_xll.BC.TURNOVER(Connection,$F312,,,W$2,W$3,IF(ApplyDimOnActuals="Yes",_xlfn.HSTACK(DimArray,DimValuesArray),""))*$A312/IF($H312=0,12,$H312),"Manual Allocation",AI312))</f>
        <v/>
      </c>
      <c r="X312" s="14" t="str" cm="1">
        <f t="array" ref="X312">IF($F312="","",_xlfn.SWITCH($L312,"Equal allocation",ROUND($M312/12,2),"Weighted Allocation",$M312*_xll.BC.TURNOVER(Connection,$F312,,,X$2,X$3,IF(ApplyDimOnActuals="Yes",_xlfn.HSTACK(DimArray,DimValuesArray),""))*$A312/IF($H312=0,12,$H312),"Manual Allocation",AJ312))</f>
        <v/>
      </c>
      <c r="Y312" s="14" t="str" cm="1">
        <f t="array" ref="Y312">IF($F312="","",_xlfn.SWITCH($L312,"Equal allocation",ROUND($M312/12,2),"Weighted Allocation",$M312*_xll.BC.TURNOVER(Connection,$F312,,,Y$2,Y$3,IF(ApplyDimOnActuals="Yes",_xlfn.HSTACK(DimArray,DimValuesArray),""))*$A312/IF($H312=0,12,$H312),"Manual Allocation",AK312))</f>
        <v/>
      </c>
      <c r="Z312" s="14" t="str" cm="1">
        <f t="array" ref="Z312">IF($F312="","",_xlfn.SWITCH($L312,"Equal allocation",ROUND($M312/12,2),"Weighted Allocation",$M312*_xll.BC.TURNOVER(Connection,$F312,,,Z$2,Z$3,IF(ApplyDimOnActuals="Yes",_xlfn.HSTACK(DimArray,DimValuesArray),""))*$A312/IF($H312=0,12,$H312),"Manual Allocation",AL312))</f>
        <v/>
      </c>
    </row>
    <row r="313" spans="12:26" x14ac:dyDescent="0.45">
      <c r="L313" s="15" t="str">
        <f t="shared" si="15"/>
        <v/>
      </c>
      <c r="M313" s="14" t="str">
        <f t="shared" si="11"/>
        <v/>
      </c>
      <c r="N313" s="14" t="str">
        <f t="shared" si="12"/>
        <v/>
      </c>
      <c r="O313" s="14" t="str" cm="1">
        <f t="array" ref="O313">IF($F313="","",_xlfn.SWITCH($L313,"Equal allocation",ROUND($M313/12,2),"Weighted Allocation",$M313*_xll.BC.TURNOVER(Connection,$F313,,,O$2,O$3,IF(ApplyDimOnActuals="Yes",_xlfn.HSTACK(DimArray,DimValuesArray),""))*$A313/IF($H313=0,12,$H313),"Manual Allocation",AA313))</f>
        <v/>
      </c>
      <c r="P313" s="14" t="str" cm="1">
        <f t="array" ref="P313">IF($F313="","",_xlfn.SWITCH($L313,"Equal allocation",ROUND($M313/12,2),"Weighted Allocation",$M313*_xll.BC.TURNOVER(Connection,$F313,,,P$2,P$3,IF(ApplyDimOnActuals="Yes",_xlfn.HSTACK(DimArray,DimValuesArray),""))*$A313/IF($H313=0,12,$H313),"Manual Allocation",AB313))</f>
        <v/>
      </c>
      <c r="Q313" s="14" t="str" cm="1">
        <f t="array" ref="Q313">IF($F313="","",_xlfn.SWITCH($L313,"Equal allocation",ROUND($M313/12,2),"Weighted Allocation",$M313*_xll.BC.TURNOVER(Connection,$F313,,,Q$2,Q$3,IF(ApplyDimOnActuals="Yes",_xlfn.HSTACK(DimArray,DimValuesArray),""))*$A313/IF($H313=0,12,$H313),"Manual Allocation",AC313))</f>
        <v/>
      </c>
      <c r="R313" s="14" t="str" cm="1">
        <f t="array" ref="R313">IF($F313="","",_xlfn.SWITCH($L313,"Equal allocation",ROUND($M313/12,2),"Weighted Allocation",$M313*_xll.BC.TURNOVER(Connection,$F313,,,R$2,R$3,IF(ApplyDimOnActuals="Yes",_xlfn.HSTACK(DimArray,DimValuesArray),""))*$A313/IF($H313=0,12,$H313),"Manual Allocation",AD313))</f>
        <v/>
      </c>
      <c r="S313" s="14" t="str" cm="1">
        <f t="array" ref="S313">IF($F313="","",_xlfn.SWITCH($L313,"Equal allocation",ROUND($M313/12,2),"Weighted Allocation",$M313*_xll.BC.TURNOVER(Connection,$F313,,,S$2,S$3,IF(ApplyDimOnActuals="Yes",_xlfn.HSTACK(DimArray,DimValuesArray),""))*$A313/IF($H313=0,12,$H313),"Manual Allocation",AE313))</f>
        <v/>
      </c>
      <c r="T313" s="14" t="str" cm="1">
        <f t="array" ref="T313">IF($F313="","",_xlfn.SWITCH($L313,"Equal allocation",ROUND($M313/12,2),"Weighted Allocation",$M313*_xll.BC.TURNOVER(Connection,$F313,,,T$2,T$3,IF(ApplyDimOnActuals="Yes",_xlfn.HSTACK(DimArray,DimValuesArray),""))*$A313/IF($H313=0,12,$H313),"Manual Allocation",AF313))</f>
        <v/>
      </c>
      <c r="U313" s="14" t="str" cm="1">
        <f t="array" ref="U313">IF($F313="","",_xlfn.SWITCH($L313,"Equal allocation",ROUND($M313/12,2),"Weighted Allocation",$M313*_xll.BC.TURNOVER(Connection,$F313,,,U$2,U$3,IF(ApplyDimOnActuals="Yes",_xlfn.HSTACK(DimArray,DimValuesArray),""))*$A313/IF($H313=0,12,$H313),"Manual Allocation",AG313))</f>
        <v/>
      </c>
      <c r="V313" s="14" t="str" cm="1">
        <f t="array" ref="V313">IF($F313="","",_xlfn.SWITCH($L313,"Equal allocation",ROUND($M313/12,2),"Weighted Allocation",$M313*_xll.BC.TURNOVER(Connection,$F313,,,V$2,V$3,IF(ApplyDimOnActuals="Yes",_xlfn.HSTACK(DimArray,DimValuesArray),""))*$A313/IF($H313=0,12,$H313),"Manual Allocation",AH313))</f>
        <v/>
      </c>
      <c r="W313" s="14" t="str" cm="1">
        <f t="array" ref="W313">IF($F313="","",_xlfn.SWITCH($L313,"Equal allocation",ROUND($M313/12,2),"Weighted Allocation",$M313*_xll.BC.TURNOVER(Connection,$F313,,,W$2,W$3,IF(ApplyDimOnActuals="Yes",_xlfn.HSTACK(DimArray,DimValuesArray),""))*$A313/IF($H313=0,12,$H313),"Manual Allocation",AI313))</f>
        <v/>
      </c>
      <c r="X313" s="14" t="str" cm="1">
        <f t="array" ref="X313">IF($F313="","",_xlfn.SWITCH($L313,"Equal allocation",ROUND($M313/12,2),"Weighted Allocation",$M313*_xll.BC.TURNOVER(Connection,$F313,,,X$2,X$3,IF(ApplyDimOnActuals="Yes",_xlfn.HSTACK(DimArray,DimValuesArray),""))*$A313/IF($H313=0,12,$H313),"Manual Allocation",AJ313))</f>
        <v/>
      </c>
      <c r="Y313" s="14" t="str" cm="1">
        <f t="array" ref="Y313">IF($F313="","",_xlfn.SWITCH($L313,"Equal allocation",ROUND($M313/12,2),"Weighted Allocation",$M313*_xll.BC.TURNOVER(Connection,$F313,,,Y$2,Y$3,IF(ApplyDimOnActuals="Yes",_xlfn.HSTACK(DimArray,DimValuesArray),""))*$A313/IF($H313=0,12,$H313),"Manual Allocation",AK313))</f>
        <v/>
      </c>
      <c r="Z313" s="14" t="str" cm="1">
        <f t="array" ref="Z313">IF($F313="","",_xlfn.SWITCH($L313,"Equal allocation",ROUND($M313/12,2),"Weighted Allocation",$M313*_xll.BC.TURNOVER(Connection,$F313,,,Z$2,Z$3,IF(ApplyDimOnActuals="Yes",_xlfn.HSTACK(DimArray,DimValuesArray),""))*$A313/IF($H313=0,12,$H313),"Manual Allocation",AL313))</f>
        <v/>
      </c>
    </row>
    <row r="314" spans="12:26" x14ac:dyDescent="0.45">
      <c r="L314" s="15" t="str">
        <f t="shared" si="15"/>
        <v/>
      </c>
      <c r="M314" s="14" t="str">
        <f t="shared" si="11"/>
        <v/>
      </c>
      <c r="N314" s="14" t="str">
        <f t="shared" si="12"/>
        <v/>
      </c>
      <c r="O314" s="14" t="str" cm="1">
        <f t="array" ref="O314">IF($F314="","",_xlfn.SWITCH($L314,"Equal allocation",ROUND($M314/12,2),"Weighted Allocation",$M314*_xll.BC.TURNOVER(Connection,$F314,,,O$2,O$3,IF(ApplyDimOnActuals="Yes",_xlfn.HSTACK(DimArray,DimValuesArray),""))*$A314/IF($H314=0,12,$H314),"Manual Allocation",AA314))</f>
        <v/>
      </c>
      <c r="P314" s="14" t="str" cm="1">
        <f t="array" ref="P314">IF($F314="","",_xlfn.SWITCH($L314,"Equal allocation",ROUND($M314/12,2),"Weighted Allocation",$M314*_xll.BC.TURNOVER(Connection,$F314,,,P$2,P$3,IF(ApplyDimOnActuals="Yes",_xlfn.HSTACK(DimArray,DimValuesArray),""))*$A314/IF($H314=0,12,$H314),"Manual Allocation",AB314))</f>
        <v/>
      </c>
      <c r="Q314" s="14" t="str" cm="1">
        <f t="array" ref="Q314">IF($F314="","",_xlfn.SWITCH($L314,"Equal allocation",ROUND($M314/12,2),"Weighted Allocation",$M314*_xll.BC.TURNOVER(Connection,$F314,,,Q$2,Q$3,IF(ApplyDimOnActuals="Yes",_xlfn.HSTACK(DimArray,DimValuesArray),""))*$A314/IF($H314=0,12,$H314),"Manual Allocation",AC314))</f>
        <v/>
      </c>
      <c r="R314" s="14" t="str" cm="1">
        <f t="array" ref="R314">IF($F314="","",_xlfn.SWITCH($L314,"Equal allocation",ROUND($M314/12,2),"Weighted Allocation",$M314*_xll.BC.TURNOVER(Connection,$F314,,,R$2,R$3,IF(ApplyDimOnActuals="Yes",_xlfn.HSTACK(DimArray,DimValuesArray),""))*$A314/IF($H314=0,12,$H314),"Manual Allocation",AD314))</f>
        <v/>
      </c>
      <c r="S314" s="14" t="str" cm="1">
        <f t="array" ref="S314">IF($F314="","",_xlfn.SWITCH($L314,"Equal allocation",ROUND($M314/12,2),"Weighted Allocation",$M314*_xll.BC.TURNOVER(Connection,$F314,,,S$2,S$3,IF(ApplyDimOnActuals="Yes",_xlfn.HSTACK(DimArray,DimValuesArray),""))*$A314/IF($H314=0,12,$H314),"Manual Allocation",AE314))</f>
        <v/>
      </c>
      <c r="T314" s="14" t="str" cm="1">
        <f t="array" ref="T314">IF($F314="","",_xlfn.SWITCH($L314,"Equal allocation",ROUND($M314/12,2),"Weighted Allocation",$M314*_xll.BC.TURNOVER(Connection,$F314,,,T$2,T$3,IF(ApplyDimOnActuals="Yes",_xlfn.HSTACK(DimArray,DimValuesArray),""))*$A314/IF($H314=0,12,$H314),"Manual Allocation",AF314))</f>
        <v/>
      </c>
      <c r="U314" s="14" t="str" cm="1">
        <f t="array" ref="U314">IF($F314="","",_xlfn.SWITCH($L314,"Equal allocation",ROUND($M314/12,2),"Weighted Allocation",$M314*_xll.BC.TURNOVER(Connection,$F314,,,U$2,U$3,IF(ApplyDimOnActuals="Yes",_xlfn.HSTACK(DimArray,DimValuesArray),""))*$A314/IF($H314=0,12,$H314),"Manual Allocation",AG314))</f>
        <v/>
      </c>
      <c r="V314" s="14" t="str" cm="1">
        <f t="array" ref="V314">IF($F314="","",_xlfn.SWITCH($L314,"Equal allocation",ROUND($M314/12,2),"Weighted Allocation",$M314*_xll.BC.TURNOVER(Connection,$F314,,,V$2,V$3,IF(ApplyDimOnActuals="Yes",_xlfn.HSTACK(DimArray,DimValuesArray),""))*$A314/IF($H314=0,12,$H314),"Manual Allocation",AH314))</f>
        <v/>
      </c>
      <c r="W314" s="14" t="str" cm="1">
        <f t="array" ref="W314">IF($F314="","",_xlfn.SWITCH($L314,"Equal allocation",ROUND($M314/12,2),"Weighted Allocation",$M314*_xll.BC.TURNOVER(Connection,$F314,,,W$2,W$3,IF(ApplyDimOnActuals="Yes",_xlfn.HSTACK(DimArray,DimValuesArray),""))*$A314/IF($H314=0,12,$H314),"Manual Allocation",AI314))</f>
        <v/>
      </c>
      <c r="X314" s="14" t="str" cm="1">
        <f t="array" ref="X314">IF($F314="","",_xlfn.SWITCH($L314,"Equal allocation",ROUND($M314/12,2),"Weighted Allocation",$M314*_xll.BC.TURNOVER(Connection,$F314,,,X$2,X$3,IF(ApplyDimOnActuals="Yes",_xlfn.HSTACK(DimArray,DimValuesArray),""))*$A314/IF($H314=0,12,$H314),"Manual Allocation",AJ314))</f>
        <v/>
      </c>
      <c r="Y314" s="14" t="str" cm="1">
        <f t="array" ref="Y314">IF($F314="","",_xlfn.SWITCH($L314,"Equal allocation",ROUND($M314/12,2),"Weighted Allocation",$M314*_xll.BC.TURNOVER(Connection,$F314,,,Y$2,Y$3,IF(ApplyDimOnActuals="Yes",_xlfn.HSTACK(DimArray,DimValuesArray),""))*$A314/IF($H314=0,12,$H314),"Manual Allocation",AK314))</f>
        <v/>
      </c>
      <c r="Z314" s="14" t="str" cm="1">
        <f t="array" ref="Z314">IF($F314="","",_xlfn.SWITCH($L314,"Equal allocation",ROUND($M314/12,2),"Weighted Allocation",$M314*_xll.BC.TURNOVER(Connection,$F314,,,Z$2,Z$3,IF(ApplyDimOnActuals="Yes",_xlfn.HSTACK(DimArray,DimValuesArray),""))*$A314/IF($H314=0,12,$H314),"Manual Allocation",AL314))</f>
        <v/>
      </c>
    </row>
    <row r="315" spans="12:26" x14ac:dyDescent="0.45">
      <c r="L315" s="15" t="str">
        <f t="shared" si="15"/>
        <v/>
      </c>
      <c r="M315" s="14" t="str">
        <f t="shared" si="11"/>
        <v/>
      </c>
      <c r="N315" s="14" t="str">
        <f t="shared" si="12"/>
        <v/>
      </c>
      <c r="O315" s="14" t="str" cm="1">
        <f t="array" ref="O315">IF($F315="","",_xlfn.SWITCH($L315,"Equal allocation",ROUND($M315/12,2),"Weighted Allocation",$M315*_xll.BC.TURNOVER(Connection,$F315,,,O$2,O$3,IF(ApplyDimOnActuals="Yes",_xlfn.HSTACK(DimArray,DimValuesArray),""))*$A315/IF($H315=0,12,$H315),"Manual Allocation",AA315))</f>
        <v/>
      </c>
      <c r="P315" s="14" t="str" cm="1">
        <f t="array" ref="P315">IF($F315="","",_xlfn.SWITCH($L315,"Equal allocation",ROUND($M315/12,2),"Weighted Allocation",$M315*_xll.BC.TURNOVER(Connection,$F315,,,P$2,P$3,IF(ApplyDimOnActuals="Yes",_xlfn.HSTACK(DimArray,DimValuesArray),""))*$A315/IF($H315=0,12,$H315),"Manual Allocation",AB315))</f>
        <v/>
      </c>
      <c r="Q315" s="14" t="str" cm="1">
        <f t="array" ref="Q315">IF($F315="","",_xlfn.SWITCH($L315,"Equal allocation",ROUND($M315/12,2),"Weighted Allocation",$M315*_xll.BC.TURNOVER(Connection,$F315,,,Q$2,Q$3,IF(ApplyDimOnActuals="Yes",_xlfn.HSTACK(DimArray,DimValuesArray),""))*$A315/IF($H315=0,12,$H315),"Manual Allocation",AC315))</f>
        <v/>
      </c>
      <c r="R315" s="14" t="str" cm="1">
        <f t="array" ref="R315">IF($F315="","",_xlfn.SWITCH($L315,"Equal allocation",ROUND($M315/12,2),"Weighted Allocation",$M315*_xll.BC.TURNOVER(Connection,$F315,,,R$2,R$3,IF(ApplyDimOnActuals="Yes",_xlfn.HSTACK(DimArray,DimValuesArray),""))*$A315/IF($H315=0,12,$H315),"Manual Allocation",AD315))</f>
        <v/>
      </c>
      <c r="S315" s="14" t="str" cm="1">
        <f t="array" ref="S315">IF($F315="","",_xlfn.SWITCH($L315,"Equal allocation",ROUND($M315/12,2),"Weighted Allocation",$M315*_xll.BC.TURNOVER(Connection,$F315,,,S$2,S$3,IF(ApplyDimOnActuals="Yes",_xlfn.HSTACK(DimArray,DimValuesArray),""))*$A315/IF($H315=0,12,$H315),"Manual Allocation",AE315))</f>
        <v/>
      </c>
      <c r="T315" s="14" t="str" cm="1">
        <f t="array" ref="T315">IF($F315="","",_xlfn.SWITCH($L315,"Equal allocation",ROUND($M315/12,2),"Weighted Allocation",$M315*_xll.BC.TURNOVER(Connection,$F315,,,T$2,T$3,IF(ApplyDimOnActuals="Yes",_xlfn.HSTACK(DimArray,DimValuesArray),""))*$A315/IF($H315=0,12,$H315),"Manual Allocation",AF315))</f>
        <v/>
      </c>
      <c r="U315" s="14" t="str" cm="1">
        <f t="array" ref="U315">IF($F315="","",_xlfn.SWITCH($L315,"Equal allocation",ROUND($M315/12,2),"Weighted Allocation",$M315*_xll.BC.TURNOVER(Connection,$F315,,,U$2,U$3,IF(ApplyDimOnActuals="Yes",_xlfn.HSTACK(DimArray,DimValuesArray),""))*$A315/IF($H315=0,12,$H315),"Manual Allocation",AG315))</f>
        <v/>
      </c>
      <c r="V315" s="14" t="str" cm="1">
        <f t="array" ref="V315">IF($F315="","",_xlfn.SWITCH($L315,"Equal allocation",ROUND($M315/12,2),"Weighted Allocation",$M315*_xll.BC.TURNOVER(Connection,$F315,,,V$2,V$3,IF(ApplyDimOnActuals="Yes",_xlfn.HSTACK(DimArray,DimValuesArray),""))*$A315/IF($H315=0,12,$H315),"Manual Allocation",AH315))</f>
        <v/>
      </c>
      <c r="W315" s="14" t="str" cm="1">
        <f t="array" ref="W315">IF($F315="","",_xlfn.SWITCH($L315,"Equal allocation",ROUND($M315/12,2),"Weighted Allocation",$M315*_xll.BC.TURNOVER(Connection,$F315,,,W$2,W$3,IF(ApplyDimOnActuals="Yes",_xlfn.HSTACK(DimArray,DimValuesArray),""))*$A315/IF($H315=0,12,$H315),"Manual Allocation",AI315))</f>
        <v/>
      </c>
      <c r="X315" s="14" t="str" cm="1">
        <f t="array" ref="X315">IF($F315="","",_xlfn.SWITCH($L315,"Equal allocation",ROUND($M315/12,2),"Weighted Allocation",$M315*_xll.BC.TURNOVER(Connection,$F315,,,X$2,X$3,IF(ApplyDimOnActuals="Yes",_xlfn.HSTACK(DimArray,DimValuesArray),""))*$A315/IF($H315=0,12,$H315),"Manual Allocation",AJ315))</f>
        <v/>
      </c>
      <c r="Y315" s="14" t="str" cm="1">
        <f t="array" ref="Y315">IF($F315="","",_xlfn.SWITCH($L315,"Equal allocation",ROUND($M315/12,2),"Weighted Allocation",$M315*_xll.BC.TURNOVER(Connection,$F315,,,Y$2,Y$3,IF(ApplyDimOnActuals="Yes",_xlfn.HSTACK(DimArray,DimValuesArray),""))*$A315/IF($H315=0,12,$H315),"Manual Allocation",AK315))</f>
        <v/>
      </c>
      <c r="Z315" s="14" t="str" cm="1">
        <f t="array" ref="Z315">IF($F315="","",_xlfn.SWITCH($L315,"Equal allocation",ROUND($M315/12,2),"Weighted Allocation",$M315*_xll.BC.TURNOVER(Connection,$F315,,,Z$2,Z$3,IF(ApplyDimOnActuals="Yes",_xlfn.HSTACK(DimArray,DimValuesArray),""))*$A315/IF($H315=0,12,$H315),"Manual Allocation",AL315))</f>
        <v/>
      </c>
    </row>
    <row r="316" spans="12:26" x14ac:dyDescent="0.45">
      <c r="L316" s="15" t="str">
        <f t="shared" si="15"/>
        <v/>
      </c>
      <c r="M316" s="14" t="str">
        <f t="shared" si="11"/>
        <v/>
      </c>
      <c r="N316" s="14" t="str">
        <f t="shared" si="12"/>
        <v/>
      </c>
      <c r="O316" s="14" t="str" cm="1">
        <f t="array" ref="O316">IF($F316="","",_xlfn.SWITCH($L316,"Equal allocation",ROUND($M316/12,2),"Weighted Allocation",$M316*_xll.BC.TURNOVER(Connection,$F316,,,O$2,O$3,IF(ApplyDimOnActuals="Yes",_xlfn.HSTACK(DimArray,DimValuesArray),""))*$A316/IF($H316=0,12,$H316),"Manual Allocation",AA316))</f>
        <v/>
      </c>
      <c r="P316" s="14" t="str" cm="1">
        <f t="array" ref="P316">IF($F316="","",_xlfn.SWITCH($L316,"Equal allocation",ROUND($M316/12,2),"Weighted Allocation",$M316*_xll.BC.TURNOVER(Connection,$F316,,,P$2,P$3,IF(ApplyDimOnActuals="Yes",_xlfn.HSTACK(DimArray,DimValuesArray),""))*$A316/IF($H316=0,12,$H316),"Manual Allocation",AB316))</f>
        <v/>
      </c>
      <c r="Q316" s="14" t="str" cm="1">
        <f t="array" ref="Q316">IF($F316="","",_xlfn.SWITCH($L316,"Equal allocation",ROUND($M316/12,2),"Weighted Allocation",$M316*_xll.BC.TURNOVER(Connection,$F316,,,Q$2,Q$3,IF(ApplyDimOnActuals="Yes",_xlfn.HSTACK(DimArray,DimValuesArray),""))*$A316/IF($H316=0,12,$H316),"Manual Allocation",AC316))</f>
        <v/>
      </c>
      <c r="R316" s="14" t="str" cm="1">
        <f t="array" ref="R316">IF($F316="","",_xlfn.SWITCH($L316,"Equal allocation",ROUND($M316/12,2),"Weighted Allocation",$M316*_xll.BC.TURNOVER(Connection,$F316,,,R$2,R$3,IF(ApplyDimOnActuals="Yes",_xlfn.HSTACK(DimArray,DimValuesArray),""))*$A316/IF($H316=0,12,$H316),"Manual Allocation",AD316))</f>
        <v/>
      </c>
      <c r="S316" s="14" t="str" cm="1">
        <f t="array" ref="S316">IF($F316="","",_xlfn.SWITCH($L316,"Equal allocation",ROUND($M316/12,2),"Weighted Allocation",$M316*_xll.BC.TURNOVER(Connection,$F316,,,S$2,S$3,IF(ApplyDimOnActuals="Yes",_xlfn.HSTACK(DimArray,DimValuesArray),""))*$A316/IF($H316=0,12,$H316),"Manual Allocation",AE316))</f>
        <v/>
      </c>
      <c r="T316" s="14" t="str" cm="1">
        <f t="array" ref="T316">IF($F316="","",_xlfn.SWITCH($L316,"Equal allocation",ROUND($M316/12,2),"Weighted Allocation",$M316*_xll.BC.TURNOVER(Connection,$F316,,,T$2,T$3,IF(ApplyDimOnActuals="Yes",_xlfn.HSTACK(DimArray,DimValuesArray),""))*$A316/IF($H316=0,12,$H316),"Manual Allocation",AF316))</f>
        <v/>
      </c>
      <c r="U316" s="14" t="str" cm="1">
        <f t="array" ref="U316">IF($F316="","",_xlfn.SWITCH($L316,"Equal allocation",ROUND($M316/12,2),"Weighted Allocation",$M316*_xll.BC.TURNOVER(Connection,$F316,,,U$2,U$3,IF(ApplyDimOnActuals="Yes",_xlfn.HSTACK(DimArray,DimValuesArray),""))*$A316/IF($H316=0,12,$H316),"Manual Allocation",AG316))</f>
        <v/>
      </c>
      <c r="V316" s="14" t="str" cm="1">
        <f t="array" ref="V316">IF($F316="","",_xlfn.SWITCH($L316,"Equal allocation",ROUND($M316/12,2),"Weighted Allocation",$M316*_xll.BC.TURNOVER(Connection,$F316,,,V$2,V$3,IF(ApplyDimOnActuals="Yes",_xlfn.HSTACK(DimArray,DimValuesArray),""))*$A316/IF($H316=0,12,$H316),"Manual Allocation",AH316))</f>
        <v/>
      </c>
      <c r="W316" s="14" t="str" cm="1">
        <f t="array" ref="W316">IF($F316="","",_xlfn.SWITCH($L316,"Equal allocation",ROUND($M316/12,2),"Weighted Allocation",$M316*_xll.BC.TURNOVER(Connection,$F316,,,W$2,W$3,IF(ApplyDimOnActuals="Yes",_xlfn.HSTACK(DimArray,DimValuesArray),""))*$A316/IF($H316=0,12,$H316),"Manual Allocation",AI316))</f>
        <v/>
      </c>
      <c r="X316" s="14" t="str" cm="1">
        <f t="array" ref="X316">IF($F316="","",_xlfn.SWITCH($L316,"Equal allocation",ROUND($M316/12,2),"Weighted Allocation",$M316*_xll.BC.TURNOVER(Connection,$F316,,,X$2,X$3,IF(ApplyDimOnActuals="Yes",_xlfn.HSTACK(DimArray,DimValuesArray),""))*$A316/IF($H316=0,12,$H316),"Manual Allocation",AJ316))</f>
        <v/>
      </c>
      <c r="Y316" s="14" t="str" cm="1">
        <f t="array" ref="Y316">IF($F316="","",_xlfn.SWITCH($L316,"Equal allocation",ROUND($M316/12,2),"Weighted Allocation",$M316*_xll.BC.TURNOVER(Connection,$F316,,,Y$2,Y$3,IF(ApplyDimOnActuals="Yes",_xlfn.HSTACK(DimArray,DimValuesArray),""))*$A316/IF($H316=0,12,$H316),"Manual Allocation",AK316))</f>
        <v/>
      </c>
      <c r="Z316" s="14" t="str" cm="1">
        <f t="array" ref="Z316">IF($F316="","",_xlfn.SWITCH($L316,"Equal allocation",ROUND($M316/12,2),"Weighted Allocation",$M316*_xll.BC.TURNOVER(Connection,$F316,,,Z$2,Z$3,IF(ApplyDimOnActuals="Yes",_xlfn.HSTACK(DimArray,DimValuesArray),""))*$A316/IF($H316=0,12,$H316),"Manual Allocation",AL316))</f>
        <v/>
      </c>
    </row>
    <row r="317" spans="12:26" x14ac:dyDescent="0.45">
      <c r="L317" s="15" t="str">
        <f t="shared" si="15"/>
        <v/>
      </c>
      <c r="M317" s="14" t="str">
        <f t="shared" si="11"/>
        <v/>
      </c>
      <c r="N317" s="14" t="str">
        <f t="shared" si="12"/>
        <v/>
      </c>
      <c r="O317" s="14" t="str" cm="1">
        <f t="array" ref="O317">IF($F317="","",_xlfn.SWITCH($L317,"Equal allocation",ROUND($M317/12,2),"Weighted Allocation",$M317*_xll.BC.TURNOVER(Connection,$F317,,,O$2,O$3,IF(ApplyDimOnActuals="Yes",_xlfn.HSTACK(DimArray,DimValuesArray),""))*$A317/IF($H317=0,12,$H317),"Manual Allocation",AA317))</f>
        <v/>
      </c>
      <c r="P317" s="14" t="str" cm="1">
        <f t="array" ref="P317">IF($F317="","",_xlfn.SWITCH($L317,"Equal allocation",ROUND($M317/12,2),"Weighted Allocation",$M317*_xll.BC.TURNOVER(Connection,$F317,,,P$2,P$3,IF(ApplyDimOnActuals="Yes",_xlfn.HSTACK(DimArray,DimValuesArray),""))*$A317/IF($H317=0,12,$H317),"Manual Allocation",AB317))</f>
        <v/>
      </c>
      <c r="Q317" s="14" t="str" cm="1">
        <f t="array" ref="Q317">IF($F317="","",_xlfn.SWITCH($L317,"Equal allocation",ROUND($M317/12,2),"Weighted Allocation",$M317*_xll.BC.TURNOVER(Connection,$F317,,,Q$2,Q$3,IF(ApplyDimOnActuals="Yes",_xlfn.HSTACK(DimArray,DimValuesArray),""))*$A317/IF($H317=0,12,$H317),"Manual Allocation",AC317))</f>
        <v/>
      </c>
      <c r="R317" s="14" t="str" cm="1">
        <f t="array" ref="R317">IF($F317="","",_xlfn.SWITCH($L317,"Equal allocation",ROUND($M317/12,2),"Weighted Allocation",$M317*_xll.BC.TURNOVER(Connection,$F317,,,R$2,R$3,IF(ApplyDimOnActuals="Yes",_xlfn.HSTACK(DimArray,DimValuesArray),""))*$A317/IF($H317=0,12,$H317),"Manual Allocation",AD317))</f>
        <v/>
      </c>
      <c r="S317" s="14" t="str" cm="1">
        <f t="array" ref="S317">IF($F317="","",_xlfn.SWITCH($L317,"Equal allocation",ROUND($M317/12,2),"Weighted Allocation",$M317*_xll.BC.TURNOVER(Connection,$F317,,,S$2,S$3,IF(ApplyDimOnActuals="Yes",_xlfn.HSTACK(DimArray,DimValuesArray),""))*$A317/IF($H317=0,12,$H317),"Manual Allocation",AE317))</f>
        <v/>
      </c>
      <c r="T317" s="14" t="str" cm="1">
        <f t="array" ref="T317">IF($F317="","",_xlfn.SWITCH($L317,"Equal allocation",ROUND($M317/12,2),"Weighted Allocation",$M317*_xll.BC.TURNOVER(Connection,$F317,,,T$2,T$3,IF(ApplyDimOnActuals="Yes",_xlfn.HSTACK(DimArray,DimValuesArray),""))*$A317/IF($H317=0,12,$H317),"Manual Allocation",AF317))</f>
        <v/>
      </c>
      <c r="U317" s="14" t="str" cm="1">
        <f t="array" ref="U317">IF($F317="","",_xlfn.SWITCH($L317,"Equal allocation",ROUND($M317/12,2),"Weighted Allocation",$M317*_xll.BC.TURNOVER(Connection,$F317,,,U$2,U$3,IF(ApplyDimOnActuals="Yes",_xlfn.HSTACK(DimArray,DimValuesArray),""))*$A317/IF($H317=0,12,$H317),"Manual Allocation",AG317))</f>
        <v/>
      </c>
      <c r="V317" s="14" t="str" cm="1">
        <f t="array" ref="V317">IF($F317="","",_xlfn.SWITCH($L317,"Equal allocation",ROUND($M317/12,2),"Weighted Allocation",$M317*_xll.BC.TURNOVER(Connection,$F317,,,V$2,V$3,IF(ApplyDimOnActuals="Yes",_xlfn.HSTACK(DimArray,DimValuesArray),""))*$A317/IF($H317=0,12,$H317),"Manual Allocation",AH317))</f>
        <v/>
      </c>
      <c r="W317" s="14" t="str" cm="1">
        <f t="array" ref="W317">IF($F317="","",_xlfn.SWITCH($L317,"Equal allocation",ROUND($M317/12,2),"Weighted Allocation",$M317*_xll.BC.TURNOVER(Connection,$F317,,,W$2,W$3,IF(ApplyDimOnActuals="Yes",_xlfn.HSTACK(DimArray,DimValuesArray),""))*$A317/IF($H317=0,12,$H317),"Manual Allocation",AI317))</f>
        <v/>
      </c>
      <c r="X317" s="14" t="str" cm="1">
        <f t="array" ref="X317">IF($F317="","",_xlfn.SWITCH($L317,"Equal allocation",ROUND($M317/12,2),"Weighted Allocation",$M317*_xll.BC.TURNOVER(Connection,$F317,,,X$2,X$3,IF(ApplyDimOnActuals="Yes",_xlfn.HSTACK(DimArray,DimValuesArray),""))*$A317/IF($H317=0,12,$H317),"Manual Allocation",AJ317))</f>
        <v/>
      </c>
      <c r="Y317" s="14" t="str" cm="1">
        <f t="array" ref="Y317">IF($F317="","",_xlfn.SWITCH($L317,"Equal allocation",ROUND($M317/12,2),"Weighted Allocation",$M317*_xll.BC.TURNOVER(Connection,$F317,,,Y$2,Y$3,IF(ApplyDimOnActuals="Yes",_xlfn.HSTACK(DimArray,DimValuesArray),""))*$A317/IF($H317=0,12,$H317),"Manual Allocation",AK317))</f>
        <v/>
      </c>
      <c r="Z317" s="14" t="str" cm="1">
        <f t="array" ref="Z317">IF($F317="","",_xlfn.SWITCH($L317,"Equal allocation",ROUND($M317/12,2),"Weighted Allocation",$M317*_xll.BC.TURNOVER(Connection,$F317,,,Z$2,Z$3,IF(ApplyDimOnActuals="Yes",_xlfn.HSTACK(DimArray,DimValuesArray),""))*$A317/IF($H317=0,12,$H317),"Manual Allocation",AL317))</f>
        <v/>
      </c>
    </row>
    <row r="318" spans="12:26" x14ac:dyDescent="0.45">
      <c r="L318" s="15" t="str">
        <f t="shared" si="15"/>
        <v/>
      </c>
      <c r="M318" s="14" t="str">
        <f t="shared" si="11"/>
        <v/>
      </c>
      <c r="N318" s="14" t="str">
        <f t="shared" si="12"/>
        <v/>
      </c>
      <c r="O318" s="14" t="str" cm="1">
        <f t="array" ref="O318">IF($F318="","",_xlfn.SWITCH($L318,"Equal allocation",ROUND($M318/12,2),"Weighted Allocation",$M318*_xll.BC.TURNOVER(Connection,$F318,,,O$2,O$3,IF(ApplyDimOnActuals="Yes",_xlfn.HSTACK(DimArray,DimValuesArray),""))*$A318/IF($H318=0,12,$H318),"Manual Allocation",AA318))</f>
        <v/>
      </c>
      <c r="P318" s="14" t="str" cm="1">
        <f t="array" ref="P318">IF($F318="","",_xlfn.SWITCH($L318,"Equal allocation",ROUND($M318/12,2),"Weighted Allocation",$M318*_xll.BC.TURNOVER(Connection,$F318,,,P$2,P$3,IF(ApplyDimOnActuals="Yes",_xlfn.HSTACK(DimArray,DimValuesArray),""))*$A318/IF($H318=0,12,$H318),"Manual Allocation",AB318))</f>
        <v/>
      </c>
      <c r="Q318" s="14" t="str" cm="1">
        <f t="array" ref="Q318">IF($F318="","",_xlfn.SWITCH($L318,"Equal allocation",ROUND($M318/12,2),"Weighted Allocation",$M318*_xll.BC.TURNOVER(Connection,$F318,,,Q$2,Q$3,IF(ApplyDimOnActuals="Yes",_xlfn.HSTACK(DimArray,DimValuesArray),""))*$A318/IF($H318=0,12,$H318),"Manual Allocation",AC318))</f>
        <v/>
      </c>
      <c r="R318" s="14" t="str" cm="1">
        <f t="array" ref="R318">IF($F318="","",_xlfn.SWITCH($L318,"Equal allocation",ROUND($M318/12,2),"Weighted Allocation",$M318*_xll.BC.TURNOVER(Connection,$F318,,,R$2,R$3,IF(ApplyDimOnActuals="Yes",_xlfn.HSTACK(DimArray,DimValuesArray),""))*$A318/IF($H318=0,12,$H318),"Manual Allocation",AD318))</f>
        <v/>
      </c>
      <c r="S318" s="14" t="str" cm="1">
        <f t="array" ref="S318">IF($F318="","",_xlfn.SWITCH($L318,"Equal allocation",ROUND($M318/12,2),"Weighted Allocation",$M318*_xll.BC.TURNOVER(Connection,$F318,,,S$2,S$3,IF(ApplyDimOnActuals="Yes",_xlfn.HSTACK(DimArray,DimValuesArray),""))*$A318/IF($H318=0,12,$H318),"Manual Allocation",AE318))</f>
        <v/>
      </c>
      <c r="T318" s="14" t="str" cm="1">
        <f t="array" ref="T318">IF($F318="","",_xlfn.SWITCH($L318,"Equal allocation",ROUND($M318/12,2),"Weighted Allocation",$M318*_xll.BC.TURNOVER(Connection,$F318,,,T$2,T$3,IF(ApplyDimOnActuals="Yes",_xlfn.HSTACK(DimArray,DimValuesArray),""))*$A318/IF($H318=0,12,$H318),"Manual Allocation",AF318))</f>
        <v/>
      </c>
      <c r="U318" s="14" t="str" cm="1">
        <f t="array" ref="U318">IF($F318="","",_xlfn.SWITCH($L318,"Equal allocation",ROUND($M318/12,2),"Weighted Allocation",$M318*_xll.BC.TURNOVER(Connection,$F318,,,U$2,U$3,IF(ApplyDimOnActuals="Yes",_xlfn.HSTACK(DimArray,DimValuesArray),""))*$A318/IF($H318=0,12,$H318),"Manual Allocation",AG318))</f>
        <v/>
      </c>
      <c r="V318" s="14" t="str" cm="1">
        <f t="array" ref="V318">IF($F318="","",_xlfn.SWITCH($L318,"Equal allocation",ROUND($M318/12,2),"Weighted Allocation",$M318*_xll.BC.TURNOVER(Connection,$F318,,,V$2,V$3,IF(ApplyDimOnActuals="Yes",_xlfn.HSTACK(DimArray,DimValuesArray),""))*$A318/IF($H318=0,12,$H318),"Manual Allocation",AH318))</f>
        <v/>
      </c>
      <c r="W318" s="14" t="str" cm="1">
        <f t="array" ref="W318">IF($F318="","",_xlfn.SWITCH($L318,"Equal allocation",ROUND($M318/12,2),"Weighted Allocation",$M318*_xll.BC.TURNOVER(Connection,$F318,,,W$2,W$3,IF(ApplyDimOnActuals="Yes",_xlfn.HSTACK(DimArray,DimValuesArray),""))*$A318/IF($H318=0,12,$H318),"Manual Allocation",AI318))</f>
        <v/>
      </c>
      <c r="X318" s="14" t="str" cm="1">
        <f t="array" ref="X318">IF($F318="","",_xlfn.SWITCH($L318,"Equal allocation",ROUND($M318/12,2),"Weighted Allocation",$M318*_xll.BC.TURNOVER(Connection,$F318,,,X$2,X$3,IF(ApplyDimOnActuals="Yes",_xlfn.HSTACK(DimArray,DimValuesArray),""))*$A318/IF($H318=0,12,$H318),"Manual Allocation",AJ318))</f>
        <v/>
      </c>
      <c r="Y318" s="14" t="str" cm="1">
        <f t="array" ref="Y318">IF($F318="","",_xlfn.SWITCH($L318,"Equal allocation",ROUND($M318/12,2),"Weighted Allocation",$M318*_xll.BC.TURNOVER(Connection,$F318,,,Y$2,Y$3,IF(ApplyDimOnActuals="Yes",_xlfn.HSTACK(DimArray,DimValuesArray),""))*$A318/IF($H318=0,12,$H318),"Manual Allocation",AK318))</f>
        <v/>
      </c>
      <c r="Z318" s="14" t="str" cm="1">
        <f t="array" ref="Z318">IF($F318="","",_xlfn.SWITCH($L318,"Equal allocation",ROUND($M318/12,2),"Weighted Allocation",$M318*_xll.BC.TURNOVER(Connection,$F318,,,Z$2,Z$3,IF(ApplyDimOnActuals="Yes",_xlfn.HSTACK(DimArray,DimValuesArray),""))*$A318/IF($H318=0,12,$H318),"Manual Allocation",AL318))</f>
        <v/>
      </c>
    </row>
    <row r="319" spans="12:26" x14ac:dyDescent="0.45">
      <c r="L319" s="15" t="str">
        <f t="shared" si="15"/>
        <v/>
      </c>
      <c r="M319" s="14" t="str">
        <f t="shared" si="11"/>
        <v/>
      </c>
      <c r="N319" s="14" t="str">
        <f t="shared" si="12"/>
        <v/>
      </c>
      <c r="O319" s="14" t="str" cm="1">
        <f t="array" ref="O319">IF($F319="","",_xlfn.SWITCH($L319,"Equal allocation",ROUND($M319/12,2),"Weighted Allocation",$M319*_xll.BC.TURNOVER(Connection,$F319,,,O$2,O$3,IF(ApplyDimOnActuals="Yes",_xlfn.HSTACK(DimArray,DimValuesArray),""))*$A319/IF($H319=0,12,$H319),"Manual Allocation",AA319))</f>
        <v/>
      </c>
      <c r="P319" s="14" t="str" cm="1">
        <f t="array" ref="P319">IF($F319="","",_xlfn.SWITCH($L319,"Equal allocation",ROUND($M319/12,2),"Weighted Allocation",$M319*_xll.BC.TURNOVER(Connection,$F319,,,P$2,P$3,IF(ApplyDimOnActuals="Yes",_xlfn.HSTACK(DimArray,DimValuesArray),""))*$A319/IF($H319=0,12,$H319),"Manual Allocation",AB319))</f>
        <v/>
      </c>
      <c r="Q319" s="14" t="str" cm="1">
        <f t="array" ref="Q319">IF($F319="","",_xlfn.SWITCH($L319,"Equal allocation",ROUND($M319/12,2),"Weighted Allocation",$M319*_xll.BC.TURNOVER(Connection,$F319,,,Q$2,Q$3,IF(ApplyDimOnActuals="Yes",_xlfn.HSTACK(DimArray,DimValuesArray),""))*$A319/IF($H319=0,12,$H319),"Manual Allocation",AC319))</f>
        <v/>
      </c>
      <c r="R319" s="14" t="str" cm="1">
        <f t="array" ref="R319">IF($F319="","",_xlfn.SWITCH($L319,"Equal allocation",ROUND($M319/12,2),"Weighted Allocation",$M319*_xll.BC.TURNOVER(Connection,$F319,,,R$2,R$3,IF(ApplyDimOnActuals="Yes",_xlfn.HSTACK(DimArray,DimValuesArray),""))*$A319/IF($H319=0,12,$H319),"Manual Allocation",AD319))</f>
        <v/>
      </c>
      <c r="S319" s="14" t="str" cm="1">
        <f t="array" ref="S319">IF($F319="","",_xlfn.SWITCH($L319,"Equal allocation",ROUND($M319/12,2),"Weighted Allocation",$M319*_xll.BC.TURNOVER(Connection,$F319,,,S$2,S$3,IF(ApplyDimOnActuals="Yes",_xlfn.HSTACK(DimArray,DimValuesArray),""))*$A319/IF($H319=0,12,$H319),"Manual Allocation",AE319))</f>
        <v/>
      </c>
      <c r="T319" s="14" t="str" cm="1">
        <f t="array" ref="T319">IF($F319="","",_xlfn.SWITCH($L319,"Equal allocation",ROUND($M319/12,2),"Weighted Allocation",$M319*_xll.BC.TURNOVER(Connection,$F319,,,T$2,T$3,IF(ApplyDimOnActuals="Yes",_xlfn.HSTACK(DimArray,DimValuesArray),""))*$A319/IF($H319=0,12,$H319),"Manual Allocation",AF319))</f>
        <v/>
      </c>
      <c r="U319" s="14" t="str" cm="1">
        <f t="array" ref="U319">IF($F319="","",_xlfn.SWITCH($L319,"Equal allocation",ROUND($M319/12,2),"Weighted Allocation",$M319*_xll.BC.TURNOVER(Connection,$F319,,,U$2,U$3,IF(ApplyDimOnActuals="Yes",_xlfn.HSTACK(DimArray,DimValuesArray),""))*$A319/IF($H319=0,12,$H319),"Manual Allocation",AG319))</f>
        <v/>
      </c>
      <c r="V319" s="14" t="str" cm="1">
        <f t="array" ref="V319">IF($F319="","",_xlfn.SWITCH($L319,"Equal allocation",ROUND($M319/12,2),"Weighted Allocation",$M319*_xll.BC.TURNOVER(Connection,$F319,,,V$2,V$3,IF(ApplyDimOnActuals="Yes",_xlfn.HSTACK(DimArray,DimValuesArray),""))*$A319/IF($H319=0,12,$H319),"Manual Allocation",AH319))</f>
        <v/>
      </c>
      <c r="W319" s="14" t="str" cm="1">
        <f t="array" ref="W319">IF($F319="","",_xlfn.SWITCH($L319,"Equal allocation",ROUND($M319/12,2),"Weighted Allocation",$M319*_xll.BC.TURNOVER(Connection,$F319,,,W$2,W$3,IF(ApplyDimOnActuals="Yes",_xlfn.HSTACK(DimArray,DimValuesArray),""))*$A319/IF($H319=0,12,$H319),"Manual Allocation",AI319))</f>
        <v/>
      </c>
      <c r="X319" s="14" t="str" cm="1">
        <f t="array" ref="X319">IF($F319="","",_xlfn.SWITCH($L319,"Equal allocation",ROUND($M319/12,2),"Weighted Allocation",$M319*_xll.BC.TURNOVER(Connection,$F319,,,X$2,X$3,IF(ApplyDimOnActuals="Yes",_xlfn.HSTACK(DimArray,DimValuesArray),""))*$A319/IF($H319=0,12,$H319),"Manual Allocation",AJ319))</f>
        <v/>
      </c>
      <c r="Y319" s="14" t="str" cm="1">
        <f t="array" ref="Y319">IF($F319="","",_xlfn.SWITCH($L319,"Equal allocation",ROUND($M319/12,2),"Weighted Allocation",$M319*_xll.BC.TURNOVER(Connection,$F319,,,Y$2,Y$3,IF(ApplyDimOnActuals="Yes",_xlfn.HSTACK(DimArray,DimValuesArray),""))*$A319/IF($H319=0,12,$H319),"Manual Allocation",AK319))</f>
        <v/>
      </c>
      <c r="Z319" s="14" t="str" cm="1">
        <f t="array" ref="Z319">IF($F319="","",_xlfn.SWITCH($L319,"Equal allocation",ROUND($M319/12,2),"Weighted Allocation",$M319*_xll.BC.TURNOVER(Connection,$F319,,,Z$2,Z$3,IF(ApplyDimOnActuals="Yes",_xlfn.HSTACK(DimArray,DimValuesArray),""))*$A319/IF($H319=0,12,$H319),"Manual Allocation",AL319))</f>
        <v/>
      </c>
    </row>
    <row r="320" spans="12:26" x14ac:dyDescent="0.45">
      <c r="L320" s="15" t="str">
        <f t="shared" si="15"/>
        <v/>
      </c>
      <c r="M320" s="14" t="str">
        <f t="shared" si="11"/>
        <v/>
      </c>
      <c r="N320" s="14" t="str">
        <f t="shared" si="12"/>
        <v/>
      </c>
      <c r="O320" s="14" t="str" cm="1">
        <f t="array" ref="O320">IF($F320="","",_xlfn.SWITCH($L320,"Equal allocation",ROUND($M320/12,2),"Weighted Allocation",$M320*_xll.BC.TURNOVER(Connection,$F320,,,O$2,O$3,IF(ApplyDimOnActuals="Yes",_xlfn.HSTACK(DimArray,DimValuesArray),""))*$A320/IF($H320=0,12,$H320),"Manual Allocation",AA320))</f>
        <v/>
      </c>
      <c r="P320" s="14" t="str" cm="1">
        <f t="array" ref="P320">IF($F320="","",_xlfn.SWITCH($L320,"Equal allocation",ROUND($M320/12,2),"Weighted Allocation",$M320*_xll.BC.TURNOVER(Connection,$F320,,,P$2,P$3,IF(ApplyDimOnActuals="Yes",_xlfn.HSTACK(DimArray,DimValuesArray),""))*$A320/IF($H320=0,12,$H320),"Manual Allocation",AB320))</f>
        <v/>
      </c>
      <c r="Q320" s="14" t="str" cm="1">
        <f t="array" ref="Q320">IF($F320="","",_xlfn.SWITCH($L320,"Equal allocation",ROUND($M320/12,2),"Weighted Allocation",$M320*_xll.BC.TURNOVER(Connection,$F320,,,Q$2,Q$3,IF(ApplyDimOnActuals="Yes",_xlfn.HSTACK(DimArray,DimValuesArray),""))*$A320/IF($H320=0,12,$H320),"Manual Allocation",AC320))</f>
        <v/>
      </c>
      <c r="R320" s="14" t="str" cm="1">
        <f t="array" ref="R320">IF($F320="","",_xlfn.SWITCH($L320,"Equal allocation",ROUND($M320/12,2),"Weighted Allocation",$M320*_xll.BC.TURNOVER(Connection,$F320,,,R$2,R$3,IF(ApplyDimOnActuals="Yes",_xlfn.HSTACK(DimArray,DimValuesArray),""))*$A320/IF($H320=0,12,$H320),"Manual Allocation",AD320))</f>
        <v/>
      </c>
      <c r="S320" s="14" t="str" cm="1">
        <f t="array" ref="S320">IF($F320="","",_xlfn.SWITCH($L320,"Equal allocation",ROUND($M320/12,2),"Weighted Allocation",$M320*_xll.BC.TURNOVER(Connection,$F320,,,S$2,S$3,IF(ApplyDimOnActuals="Yes",_xlfn.HSTACK(DimArray,DimValuesArray),""))*$A320/IF($H320=0,12,$H320),"Manual Allocation",AE320))</f>
        <v/>
      </c>
      <c r="T320" s="14" t="str" cm="1">
        <f t="array" ref="T320">IF($F320="","",_xlfn.SWITCH($L320,"Equal allocation",ROUND($M320/12,2),"Weighted Allocation",$M320*_xll.BC.TURNOVER(Connection,$F320,,,T$2,T$3,IF(ApplyDimOnActuals="Yes",_xlfn.HSTACK(DimArray,DimValuesArray),""))*$A320/IF($H320=0,12,$H320),"Manual Allocation",AF320))</f>
        <v/>
      </c>
      <c r="U320" s="14" t="str" cm="1">
        <f t="array" ref="U320">IF($F320="","",_xlfn.SWITCH($L320,"Equal allocation",ROUND($M320/12,2),"Weighted Allocation",$M320*_xll.BC.TURNOVER(Connection,$F320,,,U$2,U$3,IF(ApplyDimOnActuals="Yes",_xlfn.HSTACK(DimArray,DimValuesArray),""))*$A320/IF($H320=0,12,$H320),"Manual Allocation",AG320))</f>
        <v/>
      </c>
      <c r="V320" s="14" t="str" cm="1">
        <f t="array" ref="V320">IF($F320="","",_xlfn.SWITCH($L320,"Equal allocation",ROUND($M320/12,2),"Weighted Allocation",$M320*_xll.BC.TURNOVER(Connection,$F320,,,V$2,V$3,IF(ApplyDimOnActuals="Yes",_xlfn.HSTACK(DimArray,DimValuesArray),""))*$A320/IF($H320=0,12,$H320),"Manual Allocation",AH320))</f>
        <v/>
      </c>
      <c r="W320" s="14" t="str" cm="1">
        <f t="array" ref="W320">IF($F320="","",_xlfn.SWITCH($L320,"Equal allocation",ROUND($M320/12,2),"Weighted Allocation",$M320*_xll.BC.TURNOVER(Connection,$F320,,,W$2,W$3,IF(ApplyDimOnActuals="Yes",_xlfn.HSTACK(DimArray,DimValuesArray),""))*$A320/IF($H320=0,12,$H320),"Manual Allocation",AI320))</f>
        <v/>
      </c>
      <c r="X320" s="14" t="str" cm="1">
        <f t="array" ref="X320">IF($F320="","",_xlfn.SWITCH($L320,"Equal allocation",ROUND($M320/12,2),"Weighted Allocation",$M320*_xll.BC.TURNOVER(Connection,$F320,,,X$2,X$3,IF(ApplyDimOnActuals="Yes",_xlfn.HSTACK(DimArray,DimValuesArray),""))*$A320/IF($H320=0,12,$H320),"Manual Allocation",AJ320))</f>
        <v/>
      </c>
      <c r="Y320" s="14" t="str" cm="1">
        <f t="array" ref="Y320">IF($F320="","",_xlfn.SWITCH($L320,"Equal allocation",ROUND($M320/12,2),"Weighted Allocation",$M320*_xll.BC.TURNOVER(Connection,$F320,,,Y$2,Y$3,IF(ApplyDimOnActuals="Yes",_xlfn.HSTACK(DimArray,DimValuesArray),""))*$A320/IF($H320=0,12,$H320),"Manual Allocation",AK320))</f>
        <v/>
      </c>
      <c r="Z320" s="14" t="str" cm="1">
        <f t="array" ref="Z320">IF($F320="","",_xlfn.SWITCH($L320,"Equal allocation",ROUND($M320/12,2),"Weighted Allocation",$M320*_xll.BC.TURNOVER(Connection,$F320,,,Z$2,Z$3,IF(ApplyDimOnActuals="Yes",_xlfn.HSTACK(DimArray,DimValuesArray),""))*$A320/IF($H320=0,12,$H320),"Manual Allocation",AL320))</f>
        <v/>
      </c>
    </row>
    <row r="321" spans="12:26" x14ac:dyDescent="0.45">
      <c r="L321" s="15" t="str">
        <f t="shared" si="15"/>
        <v/>
      </c>
      <c r="M321" s="14" t="str">
        <f t="shared" si="11"/>
        <v/>
      </c>
      <c r="N321" s="14" t="str">
        <f t="shared" si="12"/>
        <v/>
      </c>
      <c r="O321" s="14" t="str" cm="1">
        <f t="array" ref="O321">IF($F321="","",_xlfn.SWITCH($L321,"Equal allocation",ROUND($M321/12,2),"Weighted Allocation",$M321*_xll.BC.TURNOVER(Connection,$F321,,,O$2,O$3,IF(ApplyDimOnActuals="Yes",_xlfn.HSTACK(DimArray,DimValuesArray),""))*$A321/IF($H321=0,12,$H321),"Manual Allocation",AA321))</f>
        <v/>
      </c>
      <c r="P321" s="14" t="str" cm="1">
        <f t="array" ref="P321">IF($F321="","",_xlfn.SWITCH($L321,"Equal allocation",ROUND($M321/12,2),"Weighted Allocation",$M321*_xll.BC.TURNOVER(Connection,$F321,,,P$2,P$3,IF(ApplyDimOnActuals="Yes",_xlfn.HSTACK(DimArray,DimValuesArray),""))*$A321/IF($H321=0,12,$H321),"Manual Allocation",AB321))</f>
        <v/>
      </c>
      <c r="Q321" s="14" t="str" cm="1">
        <f t="array" ref="Q321">IF($F321="","",_xlfn.SWITCH($L321,"Equal allocation",ROUND($M321/12,2),"Weighted Allocation",$M321*_xll.BC.TURNOVER(Connection,$F321,,,Q$2,Q$3,IF(ApplyDimOnActuals="Yes",_xlfn.HSTACK(DimArray,DimValuesArray),""))*$A321/IF($H321=0,12,$H321),"Manual Allocation",AC321))</f>
        <v/>
      </c>
      <c r="R321" s="14" t="str" cm="1">
        <f t="array" ref="R321">IF($F321="","",_xlfn.SWITCH($L321,"Equal allocation",ROUND($M321/12,2),"Weighted Allocation",$M321*_xll.BC.TURNOVER(Connection,$F321,,,R$2,R$3,IF(ApplyDimOnActuals="Yes",_xlfn.HSTACK(DimArray,DimValuesArray),""))*$A321/IF($H321=0,12,$H321),"Manual Allocation",AD321))</f>
        <v/>
      </c>
      <c r="S321" s="14" t="str" cm="1">
        <f t="array" ref="S321">IF($F321="","",_xlfn.SWITCH($L321,"Equal allocation",ROUND($M321/12,2),"Weighted Allocation",$M321*_xll.BC.TURNOVER(Connection,$F321,,,S$2,S$3,IF(ApplyDimOnActuals="Yes",_xlfn.HSTACK(DimArray,DimValuesArray),""))*$A321/IF($H321=0,12,$H321),"Manual Allocation",AE321))</f>
        <v/>
      </c>
      <c r="T321" s="14" t="str" cm="1">
        <f t="array" ref="T321">IF($F321="","",_xlfn.SWITCH($L321,"Equal allocation",ROUND($M321/12,2),"Weighted Allocation",$M321*_xll.BC.TURNOVER(Connection,$F321,,,T$2,T$3,IF(ApplyDimOnActuals="Yes",_xlfn.HSTACK(DimArray,DimValuesArray),""))*$A321/IF($H321=0,12,$H321),"Manual Allocation",AF321))</f>
        <v/>
      </c>
      <c r="U321" s="14" t="str" cm="1">
        <f t="array" ref="U321">IF($F321="","",_xlfn.SWITCH($L321,"Equal allocation",ROUND($M321/12,2),"Weighted Allocation",$M321*_xll.BC.TURNOVER(Connection,$F321,,,U$2,U$3,IF(ApplyDimOnActuals="Yes",_xlfn.HSTACK(DimArray,DimValuesArray),""))*$A321/IF($H321=0,12,$H321),"Manual Allocation",AG321))</f>
        <v/>
      </c>
      <c r="V321" s="14" t="str" cm="1">
        <f t="array" ref="V321">IF($F321="","",_xlfn.SWITCH($L321,"Equal allocation",ROUND($M321/12,2),"Weighted Allocation",$M321*_xll.BC.TURNOVER(Connection,$F321,,,V$2,V$3,IF(ApplyDimOnActuals="Yes",_xlfn.HSTACK(DimArray,DimValuesArray),""))*$A321/IF($H321=0,12,$H321),"Manual Allocation",AH321))</f>
        <v/>
      </c>
      <c r="W321" s="14" t="str" cm="1">
        <f t="array" ref="W321">IF($F321="","",_xlfn.SWITCH($L321,"Equal allocation",ROUND($M321/12,2),"Weighted Allocation",$M321*_xll.BC.TURNOVER(Connection,$F321,,,W$2,W$3,IF(ApplyDimOnActuals="Yes",_xlfn.HSTACK(DimArray,DimValuesArray),""))*$A321/IF($H321=0,12,$H321),"Manual Allocation",AI321))</f>
        <v/>
      </c>
      <c r="X321" s="14" t="str" cm="1">
        <f t="array" ref="X321">IF($F321="","",_xlfn.SWITCH($L321,"Equal allocation",ROUND($M321/12,2),"Weighted Allocation",$M321*_xll.BC.TURNOVER(Connection,$F321,,,X$2,X$3,IF(ApplyDimOnActuals="Yes",_xlfn.HSTACK(DimArray,DimValuesArray),""))*$A321/IF($H321=0,12,$H321),"Manual Allocation",AJ321))</f>
        <v/>
      </c>
      <c r="Y321" s="14" t="str" cm="1">
        <f t="array" ref="Y321">IF($F321="","",_xlfn.SWITCH($L321,"Equal allocation",ROUND($M321/12,2),"Weighted Allocation",$M321*_xll.BC.TURNOVER(Connection,$F321,,,Y$2,Y$3,IF(ApplyDimOnActuals="Yes",_xlfn.HSTACK(DimArray,DimValuesArray),""))*$A321/IF($H321=0,12,$H321),"Manual Allocation",AK321))</f>
        <v/>
      </c>
      <c r="Z321" s="14" t="str" cm="1">
        <f t="array" ref="Z321">IF($F321="","",_xlfn.SWITCH($L321,"Equal allocation",ROUND($M321/12,2),"Weighted Allocation",$M321*_xll.BC.TURNOVER(Connection,$F321,,,Z$2,Z$3,IF(ApplyDimOnActuals="Yes",_xlfn.HSTACK(DimArray,DimValuesArray),""))*$A321/IF($H321=0,12,$H321),"Manual Allocation",AL321))</f>
        <v/>
      </c>
    </row>
    <row r="322" spans="12:26" x14ac:dyDescent="0.45">
      <c r="L322" s="15" t="str">
        <f t="shared" si="15"/>
        <v/>
      </c>
      <c r="M322" s="14" t="str">
        <f t="shared" si="11"/>
        <v/>
      </c>
      <c r="N322" s="14" t="str">
        <f t="shared" si="12"/>
        <v/>
      </c>
      <c r="O322" s="14" t="str" cm="1">
        <f t="array" ref="O322">IF($F322="","",_xlfn.SWITCH($L322,"Equal allocation",ROUND($M322/12,2),"Weighted Allocation",$M322*_xll.BC.TURNOVER(Connection,$F322,,,O$2,O$3,IF(ApplyDimOnActuals="Yes",_xlfn.HSTACK(DimArray,DimValuesArray),""))*$A322/IF($H322=0,12,$H322),"Manual Allocation",AA322))</f>
        <v/>
      </c>
      <c r="P322" s="14" t="str" cm="1">
        <f t="array" ref="P322">IF($F322="","",_xlfn.SWITCH($L322,"Equal allocation",ROUND($M322/12,2),"Weighted Allocation",$M322*_xll.BC.TURNOVER(Connection,$F322,,,P$2,P$3,IF(ApplyDimOnActuals="Yes",_xlfn.HSTACK(DimArray,DimValuesArray),""))*$A322/IF($H322=0,12,$H322),"Manual Allocation",AB322))</f>
        <v/>
      </c>
      <c r="Q322" s="14" t="str" cm="1">
        <f t="array" ref="Q322">IF($F322="","",_xlfn.SWITCH($L322,"Equal allocation",ROUND($M322/12,2),"Weighted Allocation",$M322*_xll.BC.TURNOVER(Connection,$F322,,,Q$2,Q$3,IF(ApplyDimOnActuals="Yes",_xlfn.HSTACK(DimArray,DimValuesArray),""))*$A322/IF($H322=0,12,$H322),"Manual Allocation",AC322))</f>
        <v/>
      </c>
      <c r="R322" s="14" t="str" cm="1">
        <f t="array" ref="R322">IF($F322="","",_xlfn.SWITCH($L322,"Equal allocation",ROUND($M322/12,2),"Weighted Allocation",$M322*_xll.BC.TURNOVER(Connection,$F322,,,R$2,R$3,IF(ApplyDimOnActuals="Yes",_xlfn.HSTACK(DimArray,DimValuesArray),""))*$A322/IF($H322=0,12,$H322),"Manual Allocation",AD322))</f>
        <v/>
      </c>
      <c r="S322" s="14" t="str" cm="1">
        <f t="array" ref="S322">IF($F322="","",_xlfn.SWITCH($L322,"Equal allocation",ROUND($M322/12,2),"Weighted Allocation",$M322*_xll.BC.TURNOVER(Connection,$F322,,,S$2,S$3,IF(ApplyDimOnActuals="Yes",_xlfn.HSTACK(DimArray,DimValuesArray),""))*$A322/IF($H322=0,12,$H322),"Manual Allocation",AE322))</f>
        <v/>
      </c>
      <c r="T322" s="14" t="str" cm="1">
        <f t="array" ref="T322">IF($F322="","",_xlfn.SWITCH($L322,"Equal allocation",ROUND($M322/12,2),"Weighted Allocation",$M322*_xll.BC.TURNOVER(Connection,$F322,,,T$2,T$3,IF(ApplyDimOnActuals="Yes",_xlfn.HSTACK(DimArray,DimValuesArray),""))*$A322/IF($H322=0,12,$H322),"Manual Allocation",AF322))</f>
        <v/>
      </c>
      <c r="U322" s="14" t="str" cm="1">
        <f t="array" ref="U322">IF($F322="","",_xlfn.SWITCH($L322,"Equal allocation",ROUND($M322/12,2),"Weighted Allocation",$M322*_xll.BC.TURNOVER(Connection,$F322,,,U$2,U$3,IF(ApplyDimOnActuals="Yes",_xlfn.HSTACK(DimArray,DimValuesArray),""))*$A322/IF($H322=0,12,$H322),"Manual Allocation",AG322))</f>
        <v/>
      </c>
      <c r="V322" s="14" t="str" cm="1">
        <f t="array" ref="V322">IF($F322="","",_xlfn.SWITCH($L322,"Equal allocation",ROUND($M322/12,2),"Weighted Allocation",$M322*_xll.BC.TURNOVER(Connection,$F322,,,V$2,V$3,IF(ApplyDimOnActuals="Yes",_xlfn.HSTACK(DimArray,DimValuesArray),""))*$A322/IF($H322=0,12,$H322),"Manual Allocation",AH322))</f>
        <v/>
      </c>
      <c r="W322" s="14" t="str" cm="1">
        <f t="array" ref="W322">IF($F322="","",_xlfn.SWITCH($L322,"Equal allocation",ROUND($M322/12,2),"Weighted Allocation",$M322*_xll.BC.TURNOVER(Connection,$F322,,,W$2,W$3,IF(ApplyDimOnActuals="Yes",_xlfn.HSTACK(DimArray,DimValuesArray),""))*$A322/IF($H322=0,12,$H322),"Manual Allocation",AI322))</f>
        <v/>
      </c>
      <c r="X322" s="14" t="str" cm="1">
        <f t="array" ref="X322">IF($F322="","",_xlfn.SWITCH($L322,"Equal allocation",ROUND($M322/12,2),"Weighted Allocation",$M322*_xll.BC.TURNOVER(Connection,$F322,,,X$2,X$3,IF(ApplyDimOnActuals="Yes",_xlfn.HSTACK(DimArray,DimValuesArray),""))*$A322/IF($H322=0,12,$H322),"Manual Allocation",AJ322))</f>
        <v/>
      </c>
      <c r="Y322" s="14" t="str" cm="1">
        <f t="array" ref="Y322">IF($F322="","",_xlfn.SWITCH($L322,"Equal allocation",ROUND($M322/12,2),"Weighted Allocation",$M322*_xll.BC.TURNOVER(Connection,$F322,,,Y$2,Y$3,IF(ApplyDimOnActuals="Yes",_xlfn.HSTACK(DimArray,DimValuesArray),""))*$A322/IF($H322=0,12,$H322),"Manual Allocation",AK322))</f>
        <v/>
      </c>
      <c r="Z322" s="14" t="str" cm="1">
        <f t="array" ref="Z322">IF($F322="","",_xlfn.SWITCH($L322,"Equal allocation",ROUND($M322/12,2),"Weighted Allocation",$M322*_xll.BC.TURNOVER(Connection,$F322,,,Z$2,Z$3,IF(ApplyDimOnActuals="Yes",_xlfn.HSTACK(DimArray,DimValuesArray),""))*$A322/IF($H322=0,12,$H322),"Manual Allocation",AL322))</f>
        <v/>
      </c>
    </row>
    <row r="323" spans="12:26" x14ac:dyDescent="0.45">
      <c r="L323" s="15" t="str">
        <f t="shared" si="15"/>
        <v/>
      </c>
      <c r="M323" s="14" t="str">
        <f t="shared" si="11"/>
        <v/>
      </c>
      <c r="N323" s="14" t="str">
        <f t="shared" si="12"/>
        <v/>
      </c>
      <c r="O323" s="14" t="str" cm="1">
        <f t="array" ref="O323">IF($F323="","",_xlfn.SWITCH($L323,"Equal allocation",ROUND($M323/12,2),"Weighted Allocation",$M323*_xll.BC.TURNOVER(Connection,$F323,,,O$2,O$3,IF(ApplyDimOnActuals="Yes",_xlfn.HSTACK(DimArray,DimValuesArray),""))*$A323/IF($H323=0,12,$H323),"Manual Allocation",AA323))</f>
        <v/>
      </c>
      <c r="P323" s="14" t="str" cm="1">
        <f t="array" ref="P323">IF($F323="","",_xlfn.SWITCH($L323,"Equal allocation",ROUND($M323/12,2),"Weighted Allocation",$M323*_xll.BC.TURNOVER(Connection,$F323,,,P$2,P$3,IF(ApplyDimOnActuals="Yes",_xlfn.HSTACK(DimArray,DimValuesArray),""))*$A323/IF($H323=0,12,$H323),"Manual Allocation",AB323))</f>
        <v/>
      </c>
      <c r="Q323" s="14" t="str" cm="1">
        <f t="array" ref="Q323">IF($F323="","",_xlfn.SWITCH($L323,"Equal allocation",ROUND($M323/12,2),"Weighted Allocation",$M323*_xll.BC.TURNOVER(Connection,$F323,,,Q$2,Q$3,IF(ApplyDimOnActuals="Yes",_xlfn.HSTACK(DimArray,DimValuesArray),""))*$A323/IF($H323=0,12,$H323),"Manual Allocation",AC323))</f>
        <v/>
      </c>
      <c r="R323" s="14" t="str" cm="1">
        <f t="array" ref="R323">IF($F323="","",_xlfn.SWITCH($L323,"Equal allocation",ROUND($M323/12,2),"Weighted Allocation",$M323*_xll.BC.TURNOVER(Connection,$F323,,,R$2,R$3,IF(ApplyDimOnActuals="Yes",_xlfn.HSTACK(DimArray,DimValuesArray),""))*$A323/IF($H323=0,12,$H323),"Manual Allocation",AD323))</f>
        <v/>
      </c>
      <c r="S323" s="14" t="str" cm="1">
        <f t="array" ref="S323">IF($F323="","",_xlfn.SWITCH($L323,"Equal allocation",ROUND($M323/12,2),"Weighted Allocation",$M323*_xll.BC.TURNOVER(Connection,$F323,,,S$2,S$3,IF(ApplyDimOnActuals="Yes",_xlfn.HSTACK(DimArray,DimValuesArray),""))*$A323/IF($H323=0,12,$H323),"Manual Allocation",AE323))</f>
        <v/>
      </c>
      <c r="T323" s="14" t="str" cm="1">
        <f t="array" ref="T323">IF($F323="","",_xlfn.SWITCH($L323,"Equal allocation",ROUND($M323/12,2),"Weighted Allocation",$M323*_xll.BC.TURNOVER(Connection,$F323,,,T$2,T$3,IF(ApplyDimOnActuals="Yes",_xlfn.HSTACK(DimArray,DimValuesArray),""))*$A323/IF($H323=0,12,$H323),"Manual Allocation",AF323))</f>
        <v/>
      </c>
      <c r="U323" s="14" t="str" cm="1">
        <f t="array" ref="U323">IF($F323="","",_xlfn.SWITCH($L323,"Equal allocation",ROUND($M323/12,2),"Weighted Allocation",$M323*_xll.BC.TURNOVER(Connection,$F323,,,U$2,U$3,IF(ApplyDimOnActuals="Yes",_xlfn.HSTACK(DimArray,DimValuesArray),""))*$A323/IF($H323=0,12,$H323),"Manual Allocation",AG323))</f>
        <v/>
      </c>
      <c r="V323" s="14" t="str" cm="1">
        <f t="array" ref="V323">IF($F323="","",_xlfn.SWITCH($L323,"Equal allocation",ROUND($M323/12,2),"Weighted Allocation",$M323*_xll.BC.TURNOVER(Connection,$F323,,,V$2,V$3,IF(ApplyDimOnActuals="Yes",_xlfn.HSTACK(DimArray,DimValuesArray),""))*$A323/IF($H323=0,12,$H323),"Manual Allocation",AH323))</f>
        <v/>
      </c>
      <c r="W323" s="14" t="str" cm="1">
        <f t="array" ref="W323">IF($F323="","",_xlfn.SWITCH($L323,"Equal allocation",ROUND($M323/12,2),"Weighted Allocation",$M323*_xll.BC.TURNOVER(Connection,$F323,,,W$2,W$3,IF(ApplyDimOnActuals="Yes",_xlfn.HSTACK(DimArray,DimValuesArray),""))*$A323/IF($H323=0,12,$H323),"Manual Allocation",AI323))</f>
        <v/>
      </c>
      <c r="X323" s="14" t="str" cm="1">
        <f t="array" ref="X323">IF($F323="","",_xlfn.SWITCH($L323,"Equal allocation",ROUND($M323/12,2),"Weighted Allocation",$M323*_xll.BC.TURNOVER(Connection,$F323,,,X$2,X$3,IF(ApplyDimOnActuals="Yes",_xlfn.HSTACK(DimArray,DimValuesArray),""))*$A323/IF($H323=0,12,$H323),"Manual Allocation",AJ323))</f>
        <v/>
      </c>
      <c r="Y323" s="14" t="str" cm="1">
        <f t="array" ref="Y323">IF($F323="","",_xlfn.SWITCH($L323,"Equal allocation",ROUND($M323/12,2),"Weighted Allocation",$M323*_xll.BC.TURNOVER(Connection,$F323,,,Y$2,Y$3,IF(ApplyDimOnActuals="Yes",_xlfn.HSTACK(DimArray,DimValuesArray),""))*$A323/IF($H323=0,12,$H323),"Manual Allocation",AK323))</f>
        <v/>
      </c>
      <c r="Z323" s="14" t="str" cm="1">
        <f t="array" ref="Z323">IF($F323="","",_xlfn.SWITCH($L323,"Equal allocation",ROUND($M323/12,2),"Weighted Allocation",$M323*_xll.BC.TURNOVER(Connection,$F323,,,Z$2,Z$3,IF(ApplyDimOnActuals="Yes",_xlfn.HSTACK(DimArray,DimValuesArray),""))*$A323/IF($H323=0,12,$H323),"Manual Allocation",AL323))</f>
        <v/>
      </c>
    </row>
    <row r="324" spans="12:26" x14ac:dyDescent="0.45">
      <c r="L324" s="15" t="str">
        <f t="shared" si="15"/>
        <v/>
      </c>
      <c r="M324" s="14" t="str">
        <f t="shared" si="11"/>
        <v/>
      </c>
      <c r="N324" s="14" t="str">
        <f t="shared" si="12"/>
        <v/>
      </c>
      <c r="O324" s="14" t="str" cm="1">
        <f t="array" ref="O324">IF($F324="","",_xlfn.SWITCH($L324,"Equal allocation",ROUND($M324/12,2),"Weighted Allocation",$M324*_xll.BC.TURNOVER(Connection,$F324,,,O$2,O$3,IF(ApplyDimOnActuals="Yes",_xlfn.HSTACK(DimArray,DimValuesArray),""))*$A324/IF($H324=0,12,$H324),"Manual Allocation",AA324))</f>
        <v/>
      </c>
      <c r="P324" s="14" t="str" cm="1">
        <f t="array" ref="P324">IF($F324="","",_xlfn.SWITCH($L324,"Equal allocation",ROUND($M324/12,2),"Weighted Allocation",$M324*_xll.BC.TURNOVER(Connection,$F324,,,P$2,P$3,IF(ApplyDimOnActuals="Yes",_xlfn.HSTACK(DimArray,DimValuesArray),""))*$A324/IF($H324=0,12,$H324),"Manual Allocation",AB324))</f>
        <v/>
      </c>
      <c r="Q324" s="14" t="str" cm="1">
        <f t="array" ref="Q324">IF($F324="","",_xlfn.SWITCH($L324,"Equal allocation",ROUND($M324/12,2),"Weighted Allocation",$M324*_xll.BC.TURNOVER(Connection,$F324,,,Q$2,Q$3,IF(ApplyDimOnActuals="Yes",_xlfn.HSTACK(DimArray,DimValuesArray),""))*$A324/IF($H324=0,12,$H324),"Manual Allocation",AC324))</f>
        <v/>
      </c>
      <c r="R324" s="14" t="str" cm="1">
        <f t="array" ref="R324">IF($F324="","",_xlfn.SWITCH($L324,"Equal allocation",ROUND($M324/12,2),"Weighted Allocation",$M324*_xll.BC.TURNOVER(Connection,$F324,,,R$2,R$3,IF(ApplyDimOnActuals="Yes",_xlfn.HSTACK(DimArray,DimValuesArray),""))*$A324/IF($H324=0,12,$H324),"Manual Allocation",AD324))</f>
        <v/>
      </c>
      <c r="S324" s="14" t="str" cm="1">
        <f t="array" ref="S324">IF($F324="","",_xlfn.SWITCH($L324,"Equal allocation",ROUND($M324/12,2),"Weighted Allocation",$M324*_xll.BC.TURNOVER(Connection,$F324,,,S$2,S$3,IF(ApplyDimOnActuals="Yes",_xlfn.HSTACK(DimArray,DimValuesArray),""))*$A324/IF($H324=0,12,$H324),"Manual Allocation",AE324))</f>
        <v/>
      </c>
      <c r="T324" s="14" t="str" cm="1">
        <f t="array" ref="T324">IF($F324="","",_xlfn.SWITCH($L324,"Equal allocation",ROUND($M324/12,2),"Weighted Allocation",$M324*_xll.BC.TURNOVER(Connection,$F324,,,T$2,T$3,IF(ApplyDimOnActuals="Yes",_xlfn.HSTACK(DimArray,DimValuesArray),""))*$A324/IF($H324=0,12,$H324),"Manual Allocation",AF324))</f>
        <v/>
      </c>
      <c r="U324" s="14" t="str" cm="1">
        <f t="array" ref="U324">IF($F324="","",_xlfn.SWITCH($L324,"Equal allocation",ROUND($M324/12,2),"Weighted Allocation",$M324*_xll.BC.TURNOVER(Connection,$F324,,,U$2,U$3,IF(ApplyDimOnActuals="Yes",_xlfn.HSTACK(DimArray,DimValuesArray),""))*$A324/IF($H324=0,12,$H324),"Manual Allocation",AG324))</f>
        <v/>
      </c>
      <c r="V324" s="14" t="str" cm="1">
        <f t="array" ref="V324">IF($F324="","",_xlfn.SWITCH($L324,"Equal allocation",ROUND($M324/12,2),"Weighted Allocation",$M324*_xll.BC.TURNOVER(Connection,$F324,,,V$2,V$3,IF(ApplyDimOnActuals="Yes",_xlfn.HSTACK(DimArray,DimValuesArray),""))*$A324/IF($H324=0,12,$H324),"Manual Allocation",AH324))</f>
        <v/>
      </c>
      <c r="W324" s="14" t="str" cm="1">
        <f t="array" ref="W324">IF($F324="","",_xlfn.SWITCH($L324,"Equal allocation",ROUND($M324/12,2),"Weighted Allocation",$M324*_xll.BC.TURNOVER(Connection,$F324,,,W$2,W$3,IF(ApplyDimOnActuals="Yes",_xlfn.HSTACK(DimArray,DimValuesArray),""))*$A324/IF($H324=0,12,$H324),"Manual Allocation",AI324))</f>
        <v/>
      </c>
      <c r="X324" s="14" t="str" cm="1">
        <f t="array" ref="X324">IF($F324="","",_xlfn.SWITCH($L324,"Equal allocation",ROUND($M324/12,2),"Weighted Allocation",$M324*_xll.BC.TURNOVER(Connection,$F324,,,X$2,X$3,IF(ApplyDimOnActuals="Yes",_xlfn.HSTACK(DimArray,DimValuesArray),""))*$A324/IF($H324=0,12,$H324),"Manual Allocation",AJ324))</f>
        <v/>
      </c>
      <c r="Y324" s="14" t="str" cm="1">
        <f t="array" ref="Y324">IF($F324="","",_xlfn.SWITCH($L324,"Equal allocation",ROUND($M324/12,2),"Weighted Allocation",$M324*_xll.BC.TURNOVER(Connection,$F324,,,Y$2,Y$3,IF(ApplyDimOnActuals="Yes",_xlfn.HSTACK(DimArray,DimValuesArray),""))*$A324/IF($H324=0,12,$H324),"Manual Allocation",AK324))</f>
        <v/>
      </c>
      <c r="Z324" s="14" t="str" cm="1">
        <f t="array" ref="Z324">IF($F324="","",_xlfn.SWITCH($L324,"Equal allocation",ROUND($M324/12,2),"Weighted Allocation",$M324*_xll.BC.TURNOVER(Connection,$F324,,,Z$2,Z$3,IF(ApplyDimOnActuals="Yes",_xlfn.HSTACK(DimArray,DimValuesArray),""))*$A324/IF($H324=0,12,$H324),"Manual Allocation",AL324))</f>
        <v/>
      </c>
    </row>
    <row r="325" spans="12:26" x14ac:dyDescent="0.45">
      <c r="L325" s="15" t="str">
        <f t="shared" si="15"/>
        <v/>
      </c>
      <c r="M325" s="14" t="str">
        <f t="shared" si="11"/>
        <v/>
      </c>
      <c r="N325" s="14" t="str">
        <f t="shared" si="12"/>
        <v/>
      </c>
      <c r="O325" s="14" t="str" cm="1">
        <f t="array" ref="O325">IF($F325="","",_xlfn.SWITCH($L325,"Equal allocation",ROUND($M325/12,2),"Weighted Allocation",$M325*_xll.BC.TURNOVER(Connection,$F325,,,O$2,O$3,IF(ApplyDimOnActuals="Yes",_xlfn.HSTACK(DimArray,DimValuesArray),""))*$A325/IF($H325=0,12,$H325),"Manual Allocation",AA325))</f>
        <v/>
      </c>
      <c r="P325" s="14" t="str" cm="1">
        <f t="array" ref="P325">IF($F325="","",_xlfn.SWITCH($L325,"Equal allocation",ROUND($M325/12,2),"Weighted Allocation",$M325*_xll.BC.TURNOVER(Connection,$F325,,,P$2,P$3,IF(ApplyDimOnActuals="Yes",_xlfn.HSTACK(DimArray,DimValuesArray),""))*$A325/IF($H325=0,12,$H325),"Manual Allocation",AB325))</f>
        <v/>
      </c>
      <c r="Q325" s="14" t="str" cm="1">
        <f t="array" ref="Q325">IF($F325="","",_xlfn.SWITCH($L325,"Equal allocation",ROUND($M325/12,2),"Weighted Allocation",$M325*_xll.BC.TURNOVER(Connection,$F325,,,Q$2,Q$3,IF(ApplyDimOnActuals="Yes",_xlfn.HSTACK(DimArray,DimValuesArray),""))*$A325/IF($H325=0,12,$H325),"Manual Allocation",AC325))</f>
        <v/>
      </c>
      <c r="R325" s="14" t="str" cm="1">
        <f t="array" ref="R325">IF($F325="","",_xlfn.SWITCH($L325,"Equal allocation",ROUND($M325/12,2),"Weighted Allocation",$M325*_xll.BC.TURNOVER(Connection,$F325,,,R$2,R$3,IF(ApplyDimOnActuals="Yes",_xlfn.HSTACK(DimArray,DimValuesArray),""))*$A325/IF($H325=0,12,$H325),"Manual Allocation",AD325))</f>
        <v/>
      </c>
      <c r="S325" s="14" t="str" cm="1">
        <f t="array" ref="S325">IF($F325="","",_xlfn.SWITCH($L325,"Equal allocation",ROUND($M325/12,2),"Weighted Allocation",$M325*_xll.BC.TURNOVER(Connection,$F325,,,S$2,S$3,IF(ApplyDimOnActuals="Yes",_xlfn.HSTACK(DimArray,DimValuesArray),""))*$A325/IF($H325=0,12,$H325),"Manual Allocation",AE325))</f>
        <v/>
      </c>
      <c r="T325" s="14" t="str" cm="1">
        <f t="array" ref="T325">IF($F325="","",_xlfn.SWITCH($L325,"Equal allocation",ROUND($M325/12,2),"Weighted Allocation",$M325*_xll.BC.TURNOVER(Connection,$F325,,,T$2,T$3,IF(ApplyDimOnActuals="Yes",_xlfn.HSTACK(DimArray,DimValuesArray),""))*$A325/IF($H325=0,12,$H325),"Manual Allocation",AF325))</f>
        <v/>
      </c>
      <c r="U325" s="14" t="str" cm="1">
        <f t="array" ref="U325">IF($F325="","",_xlfn.SWITCH($L325,"Equal allocation",ROUND($M325/12,2),"Weighted Allocation",$M325*_xll.BC.TURNOVER(Connection,$F325,,,U$2,U$3,IF(ApplyDimOnActuals="Yes",_xlfn.HSTACK(DimArray,DimValuesArray),""))*$A325/IF($H325=0,12,$H325),"Manual Allocation",AG325))</f>
        <v/>
      </c>
      <c r="V325" s="14" t="str" cm="1">
        <f t="array" ref="V325">IF($F325="","",_xlfn.SWITCH($L325,"Equal allocation",ROUND($M325/12,2),"Weighted Allocation",$M325*_xll.BC.TURNOVER(Connection,$F325,,,V$2,V$3,IF(ApplyDimOnActuals="Yes",_xlfn.HSTACK(DimArray,DimValuesArray),""))*$A325/IF($H325=0,12,$H325),"Manual Allocation",AH325))</f>
        <v/>
      </c>
      <c r="W325" s="14" t="str" cm="1">
        <f t="array" ref="W325">IF($F325="","",_xlfn.SWITCH($L325,"Equal allocation",ROUND($M325/12,2),"Weighted Allocation",$M325*_xll.BC.TURNOVER(Connection,$F325,,,W$2,W$3,IF(ApplyDimOnActuals="Yes",_xlfn.HSTACK(DimArray,DimValuesArray),""))*$A325/IF($H325=0,12,$H325),"Manual Allocation",AI325))</f>
        <v/>
      </c>
      <c r="X325" s="14" t="str" cm="1">
        <f t="array" ref="X325">IF($F325="","",_xlfn.SWITCH($L325,"Equal allocation",ROUND($M325/12,2),"Weighted Allocation",$M325*_xll.BC.TURNOVER(Connection,$F325,,,X$2,X$3,IF(ApplyDimOnActuals="Yes",_xlfn.HSTACK(DimArray,DimValuesArray),""))*$A325/IF($H325=0,12,$H325),"Manual Allocation",AJ325))</f>
        <v/>
      </c>
      <c r="Y325" s="14" t="str" cm="1">
        <f t="array" ref="Y325">IF($F325="","",_xlfn.SWITCH($L325,"Equal allocation",ROUND($M325/12,2),"Weighted Allocation",$M325*_xll.BC.TURNOVER(Connection,$F325,,,Y$2,Y$3,IF(ApplyDimOnActuals="Yes",_xlfn.HSTACK(DimArray,DimValuesArray),""))*$A325/IF($H325=0,12,$H325),"Manual Allocation",AK325))</f>
        <v/>
      </c>
      <c r="Z325" s="14" t="str" cm="1">
        <f t="array" ref="Z325">IF($F325="","",_xlfn.SWITCH($L325,"Equal allocation",ROUND($M325/12,2),"Weighted Allocation",$M325*_xll.BC.TURNOVER(Connection,$F325,,,Z$2,Z$3,IF(ApplyDimOnActuals="Yes",_xlfn.HSTACK(DimArray,DimValuesArray),""))*$A325/IF($H325=0,12,$H325),"Manual Allocation",AL325))</f>
        <v/>
      </c>
    </row>
    <row r="326" spans="12:26" x14ac:dyDescent="0.45">
      <c r="L326" s="15" t="str">
        <f t="shared" si="15"/>
        <v/>
      </c>
      <c r="M326" s="14" t="str">
        <f t="shared" si="11"/>
        <v/>
      </c>
      <c r="N326" s="14" t="str">
        <f t="shared" si="12"/>
        <v/>
      </c>
      <c r="O326" s="14" t="str" cm="1">
        <f t="array" ref="O326">IF($F326="","",_xlfn.SWITCH($L326,"Equal allocation",ROUND($M326/12,2),"Weighted Allocation",$M326*_xll.BC.TURNOVER(Connection,$F326,,,O$2,O$3,IF(ApplyDimOnActuals="Yes",_xlfn.HSTACK(DimArray,DimValuesArray),""))*$A326/IF($H326=0,12,$H326),"Manual Allocation",AA326))</f>
        <v/>
      </c>
      <c r="P326" s="14" t="str" cm="1">
        <f t="array" ref="P326">IF($F326="","",_xlfn.SWITCH($L326,"Equal allocation",ROUND($M326/12,2),"Weighted Allocation",$M326*_xll.BC.TURNOVER(Connection,$F326,,,P$2,P$3,IF(ApplyDimOnActuals="Yes",_xlfn.HSTACK(DimArray,DimValuesArray),""))*$A326/IF($H326=0,12,$H326),"Manual Allocation",AB326))</f>
        <v/>
      </c>
      <c r="Q326" s="14" t="str" cm="1">
        <f t="array" ref="Q326">IF($F326="","",_xlfn.SWITCH($L326,"Equal allocation",ROUND($M326/12,2),"Weighted Allocation",$M326*_xll.BC.TURNOVER(Connection,$F326,,,Q$2,Q$3,IF(ApplyDimOnActuals="Yes",_xlfn.HSTACK(DimArray,DimValuesArray),""))*$A326/IF($H326=0,12,$H326),"Manual Allocation",AC326))</f>
        <v/>
      </c>
      <c r="R326" s="14" t="str" cm="1">
        <f t="array" ref="R326">IF($F326="","",_xlfn.SWITCH($L326,"Equal allocation",ROUND($M326/12,2),"Weighted Allocation",$M326*_xll.BC.TURNOVER(Connection,$F326,,,R$2,R$3,IF(ApplyDimOnActuals="Yes",_xlfn.HSTACK(DimArray,DimValuesArray),""))*$A326/IF($H326=0,12,$H326),"Manual Allocation",AD326))</f>
        <v/>
      </c>
      <c r="S326" s="14" t="str" cm="1">
        <f t="array" ref="S326">IF($F326="","",_xlfn.SWITCH($L326,"Equal allocation",ROUND($M326/12,2),"Weighted Allocation",$M326*_xll.BC.TURNOVER(Connection,$F326,,,S$2,S$3,IF(ApplyDimOnActuals="Yes",_xlfn.HSTACK(DimArray,DimValuesArray),""))*$A326/IF($H326=0,12,$H326),"Manual Allocation",AE326))</f>
        <v/>
      </c>
      <c r="T326" s="14" t="str" cm="1">
        <f t="array" ref="T326">IF($F326="","",_xlfn.SWITCH($L326,"Equal allocation",ROUND($M326/12,2),"Weighted Allocation",$M326*_xll.BC.TURNOVER(Connection,$F326,,,T$2,T$3,IF(ApplyDimOnActuals="Yes",_xlfn.HSTACK(DimArray,DimValuesArray),""))*$A326/IF($H326=0,12,$H326),"Manual Allocation",AF326))</f>
        <v/>
      </c>
      <c r="U326" s="14" t="str" cm="1">
        <f t="array" ref="U326">IF($F326="","",_xlfn.SWITCH($L326,"Equal allocation",ROUND($M326/12,2),"Weighted Allocation",$M326*_xll.BC.TURNOVER(Connection,$F326,,,U$2,U$3,IF(ApplyDimOnActuals="Yes",_xlfn.HSTACK(DimArray,DimValuesArray),""))*$A326/IF($H326=0,12,$H326),"Manual Allocation",AG326))</f>
        <v/>
      </c>
      <c r="V326" s="14" t="str" cm="1">
        <f t="array" ref="V326">IF($F326="","",_xlfn.SWITCH($L326,"Equal allocation",ROUND($M326/12,2),"Weighted Allocation",$M326*_xll.BC.TURNOVER(Connection,$F326,,,V$2,V$3,IF(ApplyDimOnActuals="Yes",_xlfn.HSTACK(DimArray,DimValuesArray),""))*$A326/IF($H326=0,12,$H326),"Manual Allocation",AH326))</f>
        <v/>
      </c>
      <c r="W326" s="14" t="str" cm="1">
        <f t="array" ref="W326">IF($F326="","",_xlfn.SWITCH($L326,"Equal allocation",ROUND($M326/12,2),"Weighted Allocation",$M326*_xll.BC.TURNOVER(Connection,$F326,,,W$2,W$3,IF(ApplyDimOnActuals="Yes",_xlfn.HSTACK(DimArray,DimValuesArray),""))*$A326/IF($H326=0,12,$H326),"Manual Allocation",AI326))</f>
        <v/>
      </c>
      <c r="X326" s="14" t="str" cm="1">
        <f t="array" ref="X326">IF($F326="","",_xlfn.SWITCH($L326,"Equal allocation",ROUND($M326/12,2),"Weighted Allocation",$M326*_xll.BC.TURNOVER(Connection,$F326,,,X$2,X$3,IF(ApplyDimOnActuals="Yes",_xlfn.HSTACK(DimArray,DimValuesArray),""))*$A326/IF($H326=0,12,$H326),"Manual Allocation",AJ326))</f>
        <v/>
      </c>
      <c r="Y326" s="14" t="str" cm="1">
        <f t="array" ref="Y326">IF($F326="","",_xlfn.SWITCH($L326,"Equal allocation",ROUND($M326/12,2),"Weighted Allocation",$M326*_xll.BC.TURNOVER(Connection,$F326,,,Y$2,Y$3,IF(ApplyDimOnActuals="Yes",_xlfn.HSTACK(DimArray,DimValuesArray),""))*$A326/IF($H326=0,12,$H326),"Manual Allocation",AK326))</f>
        <v/>
      </c>
      <c r="Z326" s="14" t="str" cm="1">
        <f t="array" ref="Z326">IF($F326="","",_xlfn.SWITCH($L326,"Equal allocation",ROUND($M326/12,2),"Weighted Allocation",$M326*_xll.BC.TURNOVER(Connection,$F326,,,Z$2,Z$3,IF(ApplyDimOnActuals="Yes",_xlfn.HSTACK(DimArray,DimValuesArray),""))*$A326/IF($H326=0,12,$H326),"Manual Allocation",AL326))</f>
        <v/>
      </c>
    </row>
    <row r="327" spans="12:26" x14ac:dyDescent="0.45">
      <c r="L327" s="15" t="str">
        <f t="shared" si="15"/>
        <v/>
      </c>
      <c r="M327" s="14" t="str">
        <f t="shared" si="11"/>
        <v/>
      </c>
      <c r="N327" s="14" t="str">
        <f t="shared" si="12"/>
        <v/>
      </c>
      <c r="O327" s="14" t="str" cm="1">
        <f t="array" ref="O327">IF($F327="","",_xlfn.SWITCH($L327,"Equal allocation",ROUND($M327/12,2),"Weighted Allocation",$M327*_xll.BC.TURNOVER(Connection,$F327,,,O$2,O$3,IF(ApplyDimOnActuals="Yes",_xlfn.HSTACK(DimArray,DimValuesArray),""))*$A327/IF($H327=0,12,$H327),"Manual Allocation",AA327))</f>
        <v/>
      </c>
      <c r="P327" s="14" t="str" cm="1">
        <f t="array" ref="P327">IF($F327="","",_xlfn.SWITCH($L327,"Equal allocation",ROUND($M327/12,2),"Weighted Allocation",$M327*_xll.BC.TURNOVER(Connection,$F327,,,P$2,P$3,IF(ApplyDimOnActuals="Yes",_xlfn.HSTACK(DimArray,DimValuesArray),""))*$A327/IF($H327=0,12,$H327),"Manual Allocation",AB327))</f>
        <v/>
      </c>
      <c r="Q327" s="14" t="str" cm="1">
        <f t="array" ref="Q327">IF($F327="","",_xlfn.SWITCH($L327,"Equal allocation",ROUND($M327/12,2),"Weighted Allocation",$M327*_xll.BC.TURNOVER(Connection,$F327,,,Q$2,Q$3,IF(ApplyDimOnActuals="Yes",_xlfn.HSTACK(DimArray,DimValuesArray),""))*$A327/IF($H327=0,12,$H327),"Manual Allocation",AC327))</f>
        <v/>
      </c>
      <c r="R327" s="14" t="str" cm="1">
        <f t="array" ref="R327">IF($F327="","",_xlfn.SWITCH($L327,"Equal allocation",ROUND($M327/12,2),"Weighted Allocation",$M327*_xll.BC.TURNOVER(Connection,$F327,,,R$2,R$3,IF(ApplyDimOnActuals="Yes",_xlfn.HSTACK(DimArray,DimValuesArray),""))*$A327/IF($H327=0,12,$H327),"Manual Allocation",AD327))</f>
        <v/>
      </c>
      <c r="S327" s="14" t="str" cm="1">
        <f t="array" ref="S327">IF($F327="","",_xlfn.SWITCH($L327,"Equal allocation",ROUND($M327/12,2),"Weighted Allocation",$M327*_xll.BC.TURNOVER(Connection,$F327,,,S$2,S$3,IF(ApplyDimOnActuals="Yes",_xlfn.HSTACK(DimArray,DimValuesArray),""))*$A327/IF($H327=0,12,$H327),"Manual Allocation",AE327))</f>
        <v/>
      </c>
      <c r="T327" s="14" t="str" cm="1">
        <f t="array" ref="T327">IF($F327="","",_xlfn.SWITCH($L327,"Equal allocation",ROUND($M327/12,2),"Weighted Allocation",$M327*_xll.BC.TURNOVER(Connection,$F327,,,T$2,T$3,IF(ApplyDimOnActuals="Yes",_xlfn.HSTACK(DimArray,DimValuesArray),""))*$A327/IF($H327=0,12,$H327),"Manual Allocation",AF327))</f>
        <v/>
      </c>
      <c r="U327" s="14" t="str" cm="1">
        <f t="array" ref="U327">IF($F327="","",_xlfn.SWITCH($L327,"Equal allocation",ROUND($M327/12,2),"Weighted Allocation",$M327*_xll.BC.TURNOVER(Connection,$F327,,,U$2,U$3,IF(ApplyDimOnActuals="Yes",_xlfn.HSTACK(DimArray,DimValuesArray),""))*$A327/IF($H327=0,12,$H327),"Manual Allocation",AG327))</f>
        <v/>
      </c>
      <c r="V327" s="14" t="str" cm="1">
        <f t="array" ref="V327">IF($F327="","",_xlfn.SWITCH($L327,"Equal allocation",ROUND($M327/12,2),"Weighted Allocation",$M327*_xll.BC.TURNOVER(Connection,$F327,,,V$2,V$3,IF(ApplyDimOnActuals="Yes",_xlfn.HSTACK(DimArray,DimValuesArray),""))*$A327/IF($H327=0,12,$H327),"Manual Allocation",AH327))</f>
        <v/>
      </c>
      <c r="W327" s="14" t="str" cm="1">
        <f t="array" ref="W327">IF($F327="","",_xlfn.SWITCH($L327,"Equal allocation",ROUND($M327/12,2),"Weighted Allocation",$M327*_xll.BC.TURNOVER(Connection,$F327,,,W$2,W$3,IF(ApplyDimOnActuals="Yes",_xlfn.HSTACK(DimArray,DimValuesArray),""))*$A327/IF($H327=0,12,$H327),"Manual Allocation",AI327))</f>
        <v/>
      </c>
      <c r="X327" s="14" t="str" cm="1">
        <f t="array" ref="X327">IF($F327="","",_xlfn.SWITCH($L327,"Equal allocation",ROUND($M327/12,2),"Weighted Allocation",$M327*_xll.BC.TURNOVER(Connection,$F327,,,X$2,X$3,IF(ApplyDimOnActuals="Yes",_xlfn.HSTACK(DimArray,DimValuesArray),""))*$A327/IF($H327=0,12,$H327),"Manual Allocation",AJ327))</f>
        <v/>
      </c>
      <c r="Y327" s="14" t="str" cm="1">
        <f t="array" ref="Y327">IF($F327="","",_xlfn.SWITCH($L327,"Equal allocation",ROUND($M327/12,2),"Weighted Allocation",$M327*_xll.BC.TURNOVER(Connection,$F327,,,Y$2,Y$3,IF(ApplyDimOnActuals="Yes",_xlfn.HSTACK(DimArray,DimValuesArray),""))*$A327/IF($H327=0,12,$H327),"Manual Allocation",AK327))</f>
        <v/>
      </c>
      <c r="Z327" s="14" t="str" cm="1">
        <f t="array" ref="Z327">IF($F327="","",_xlfn.SWITCH($L327,"Equal allocation",ROUND($M327/12,2),"Weighted Allocation",$M327*_xll.BC.TURNOVER(Connection,$F327,,,Z$2,Z$3,IF(ApplyDimOnActuals="Yes",_xlfn.HSTACK(DimArray,DimValuesArray),""))*$A327/IF($H327=0,12,$H327),"Manual Allocation",AL327))</f>
        <v/>
      </c>
    </row>
    <row r="328" spans="12:26" x14ac:dyDescent="0.45">
      <c r="L328" s="15" t="str">
        <f t="shared" si="15"/>
        <v/>
      </c>
      <c r="M328" s="14" t="str">
        <f t="shared" si="11"/>
        <v/>
      </c>
      <c r="N328" s="14" t="str">
        <f t="shared" si="12"/>
        <v/>
      </c>
      <c r="O328" s="14" t="str" cm="1">
        <f t="array" ref="O328">IF($F328="","",_xlfn.SWITCH($L328,"Equal allocation",ROUND($M328/12,2),"Weighted Allocation",$M328*_xll.BC.TURNOVER(Connection,$F328,,,O$2,O$3,IF(ApplyDimOnActuals="Yes",_xlfn.HSTACK(DimArray,DimValuesArray),""))*$A328/IF($H328=0,12,$H328),"Manual Allocation",AA328))</f>
        <v/>
      </c>
      <c r="P328" s="14" t="str" cm="1">
        <f t="array" ref="P328">IF($F328="","",_xlfn.SWITCH($L328,"Equal allocation",ROUND($M328/12,2),"Weighted Allocation",$M328*_xll.BC.TURNOVER(Connection,$F328,,,P$2,P$3,IF(ApplyDimOnActuals="Yes",_xlfn.HSTACK(DimArray,DimValuesArray),""))*$A328/IF($H328=0,12,$H328),"Manual Allocation",AB328))</f>
        <v/>
      </c>
      <c r="Q328" s="14" t="str" cm="1">
        <f t="array" ref="Q328">IF($F328="","",_xlfn.SWITCH($L328,"Equal allocation",ROUND($M328/12,2),"Weighted Allocation",$M328*_xll.BC.TURNOVER(Connection,$F328,,,Q$2,Q$3,IF(ApplyDimOnActuals="Yes",_xlfn.HSTACK(DimArray,DimValuesArray),""))*$A328/IF($H328=0,12,$H328),"Manual Allocation",AC328))</f>
        <v/>
      </c>
      <c r="R328" s="14" t="str" cm="1">
        <f t="array" ref="R328">IF($F328="","",_xlfn.SWITCH($L328,"Equal allocation",ROUND($M328/12,2),"Weighted Allocation",$M328*_xll.BC.TURNOVER(Connection,$F328,,,R$2,R$3,IF(ApplyDimOnActuals="Yes",_xlfn.HSTACK(DimArray,DimValuesArray),""))*$A328/IF($H328=0,12,$H328),"Manual Allocation",AD328))</f>
        <v/>
      </c>
      <c r="S328" s="14" t="str" cm="1">
        <f t="array" ref="S328">IF($F328="","",_xlfn.SWITCH($L328,"Equal allocation",ROUND($M328/12,2),"Weighted Allocation",$M328*_xll.BC.TURNOVER(Connection,$F328,,,S$2,S$3,IF(ApplyDimOnActuals="Yes",_xlfn.HSTACK(DimArray,DimValuesArray),""))*$A328/IF($H328=0,12,$H328),"Manual Allocation",AE328))</f>
        <v/>
      </c>
      <c r="T328" s="14" t="str" cm="1">
        <f t="array" ref="T328">IF($F328="","",_xlfn.SWITCH($L328,"Equal allocation",ROUND($M328/12,2),"Weighted Allocation",$M328*_xll.BC.TURNOVER(Connection,$F328,,,T$2,T$3,IF(ApplyDimOnActuals="Yes",_xlfn.HSTACK(DimArray,DimValuesArray),""))*$A328/IF($H328=0,12,$H328),"Manual Allocation",AF328))</f>
        <v/>
      </c>
      <c r="U328" s="14" t="str" cm="1">
        <f t="array" ref="U328">IF($F328="","",_xlfn.SWITCH($L328,"Equal allocation",ROUND($M328/12,2),"Weighted Allocation",$M328*_xll.BC.TURNOVER(Connection,$F328,,,U$2,U$3,IF(ApplyDimOnActuals="Yes",_xlfn.HSTACK(DimArray,DimValuesArray),""))*$A328/IF($H328=0,12,$H328),"Manual Allocation",AG328))</f>
        <v/>
      </c>
      <c r="V328" s="14" t="str" cm="1">
        <f t="array" ref="V328">IF($F328="","",_xlfn.SWITCH($L328,"Equal allocation",ROUND($M328/12,2),"Weighted Allocation",$M328*_xll.BC.TURNOVER(Connection,$F328,,,V$2,V$3,IF(ApplyDimOnActuals="Yes",_xlfn.HSTACK(DimArray,DimValuesArray),""))*$A328/IF($H328=0,12,$H328),"Manual Allocation",AH328))</f>
        <v/>
      </c>
      <c r="W328" s="14" t="str" cm="1">
        <f t="array" ref="W328">IF($F328="","",_xlfn.SWITCH($L328,"Equal allocation",ROUND($M328/12,2),"Weighted Allocation",$M328*_xll.BC.TURNOVER(Connection,$F328,,,W$2,W$3,IF(ApplyDimOnActuals="Yes",_xlfn.HSTACK(DimArray,DimValuesArray),""))*$A328/IF($H328=0,12,$H328),"Manual Allocation",AI328))</f>
        <v/>
      </c>
      <c r="X328" s="14" t="str" cm="1">
        <f t="array" ref="X328">IF($F328="","",_xlfn.SWITCH($L328,"Equal allocation",ROUND($M328/12,2),"Weighted Allocation",$M328*_xll.BC.TURNOVER(Connection,$F328,,,X$2,X$3,IF(ApplyDimOnActuals="Yes",_xlfn.HSTACK(DimArray,DimValuesArray),""))*$A328/IF($H328=0,12,$H328),"Manual Allocation",AJ328))</f>
        <v/>
      </c>
      <c r="Y328" s="14" t="str" cm="1">
        <f t="array" ref="Y328">IF($F328="","",_xlfn.SWITCH($L328,"Equal allocation",ROUND($M328/12,2),"Weighted Allocation",$M328*_xll.BC.TURNOVER(Connection,$F328,,,Y$2,Y$3,IF(ApplyDimOnActuals="Yes",_xlfn.HSTACK(DimArray,DimValuesArray),""))*$A328/IF($H328=0,12,$H328),"Manual Allocation",AK328))</f>
        <v/>
      </c>
      <c r="Z328" s="14" t="str" cm="1">
        <f t="array" ref="Z328">IF($F328="","",_xlfn.SWITCH($L328,"Equal allocation",ROUND($M328/12,2),"Weighted Allocation",$M328*_xll.BC.TURNOVER(Connection,$F328,,,Z$2,Z$3,IF(ApplyDimOnActuals="Yes",_xlfn.HSTACK(DimArray,DimValuesArray),""))*$A328/IF($H328=0,12,$H328),"Manual Allocation",AL328))</f>
        <v/>
      </c>
    </row>
    <row r="329" spans="12:26" x14ac:dyDescent="0.45">
      <c r="L329" s="15" t="str">
        <f t="shared" si="15"/>
        <v/>
      </c>
      <c r="M329" s="14" t="str">
        <f t="shared" si="11"/>
        <v/>
      </c>
      <c r="N329" s="14" t="str">
        <f t="shared" si="12"/>
        <v/>
      </c>
      <c r="O329" s="14" t="str" cm="1">
        <f t="array" ref="O329">IF($F329="","",_xlfn.SWITCH($L329,"Equal allocation",ROUND($M329/12,2),"Weighted Allocation",$M329*_xll.BC.TURNOVER(Connection,$F329,,,O$2,O$3,IF(ApplyDimOnActuals="Yes",_xlfn.HSTACK(DimArray,DimValuesArray),""))*$A329/IF($H329=0,12,$H329),"Manual Allocation",AA329))</f>
        <v/>
      </c>
      <c r="P329" s="14" t="str" cm="1">
        <f t="array" ref="P329">IF($F329="","",_xlfn.SWITCH($L329,"Equal allocation",ROUND($M329/12,2),"Weighted Allocation",$M329*_xll.BC.TURNOVER(Connection,$F329,,,P$2,P$3,IF(ApplyDimOnActuals="Yes",_xlfn.HSTACK(DimArray,DimValuesArray),""))*$A329/IF($H329=0,12,$H329),"Manual Allocation",AB329))</f>
        <v/>
      </c>
      <c r="Q329" s="14" t="str" cm="1">
        <f t="array" ref="Q329">IF($F329="","",_xlfn.SWITCH($L329,"Equal allocation",ROUND($M329/12,2),"Weighted Allocation",$M329*_xll.BC.TURNOVER(Connection,$F329,,,Q$2,Q$3,IF(ApplyDimOnActuals="Yes",_xlfn.HSTACK(DimArray,DimValuesArray),""))*$A329/IF($H329=0,12,$H329),"Manual Allocation",AC329))</f>
        <v/>
      </c>
      <c r="R329" s="14" t="str" cm="1">
        <f t="array" ref="R329">IF($F329="","",_xlfn.SWITCH($L329,"Equal allocation",ROUND($M329/12,2),"Weighted Allocation",$M329*_xll.BC.TURNOVER(Connection,$F329,,,R$2,R$3,IF(ApplyDimOnActuals="Yes",_xlfn.HSTACK(DimArray,DimValuesArray),""))*$A329/IF($H329=0,12,$H329),"Manual Allocation",AD329))</f>
        <v/>
      </c>
      <c r="S329" s="14" t="str" cm="1">
        <f t="array" ref="S329">IF($F329="","",_xlfn.SWITCH($L329,"Equal allocation",ROUND($M329/12,2),"Weighted Allocation",$M329*_xll.BC.TURNOVER(Connection,$F329,,,S$2,S$3,IF(ApplyDimOnActuals="Yes",_xlfn.HSTACK(DimArray,DimValuesArray),""))*$A329/IF($H329=0,12,$H329),"Manual Allocation",AE329))</f>
        <v/>
      </c>
      <c r="T329" s="14" t="str" cm="1">
        <f t="array" ref="T329">IF($F329="","",_xlfn.SWITCH($L329,"Equal allocation",ROUND($M329/12,2),"Weighted Allocation",$M329*_xll.BC.TURNOVER(Connection,$F329,,,T$2,T$3,IF(ApplyDimOnActuals="Yes",_xlfn.HSTACK(DimArray,DimValuesArray),""))*$A329/IF($H329=0,12,$H329),"Manual Allocation",AF329))</f>
        <v/>
      </c>
      <c r="U329" s="14" t="str" cm="1">
        <f t="array" ref="U329">IF($F329="","",_xlfn.SWITCH($L329,"Equal allocation",ROUND($M329/12,2),"Weighted Allocation",$M329*_xll.BC.TURNOVER(Connection,$F329,,,U$2,U$3,IF(ApplyDimOnActuals="Yes",_xlfn.HSTACK(DimArray,DimValuesArray),""))*$A329/IF($H329=0,12,$H329),"Manual Allocation",AG329))</f>
        <v/>
      </c>
      <c r="V329" s="14" t="str" cm="1">
        <f t="array" ref="V329">IF($F329="","",_xlfn.SWITCH($L329,"Equal allocation",ROUND($M329/12,2),"Weighted Allocation",$M329*_xll.BC.TURNOVER(Connection,$F329,,,V$2,V$3,IF(ApplyDimOnActuals="Yes",_xlfn.HSTACK(DimArray,DimValuesArray),""))*$A329/IF($H329=0,12,$H329),"Manual Allocation",AH329))</f>
        <v/>
      </c>
      <c r="W329" s="14" t="str" cm="1">
        <f t="array" ref="W329">IF($F329="","",_xlfn.SWITCH($L329,"Equal allocation",ROUND($M329/12,2),"Weighted Allocation",$M329*_xll.BC.TURNOVER(Connection,$F329,,,W$2,W$3,IF(ApplyDimOnActuals="Yes",_xlfn.HSTACK(DimArray,DimValuesArray),""))*$A329/IF($H329=0,12,$H329),"Manual Allocation",AI329))</f>
        <v/>
      </c>
      <c r="X329" s="14" t="str" cm="1">
        <f t="array" ref="X329">IF($F329="","",_xlfn.SWITCH($L329,"Equal allocation",ROUND($M329/12,2),"Weighted Allocation",$M329*_xll.BC.TURNOVER(Connection,$F329,,,X$2,X$3,IF(ApplyDimOnActuals="Yes",_xlfn.HSTACK(DimArray,DimValuesArray),""))*$A329/IF($H329=0,12,$H329),"Manual Allocation",AJ329))</f>
        <v/>
      </c>
      <c r="Y329" s="14" t="str" cm="1">
        <f t="array" ref="Y329">IF($F329="","",_xlfn.SWITCH($L329,"Equal allocation",ROUND($M329/12,2),"Weighted Allocation",$M329*_xll.BC.TURNOVER(Connection,$F329,,,Y$2,Y$3,IF(ApplyDimOnActuals="Yes",_xlfn.HSTACK(DimArray,DimValuesArray),""))*$A329/IF($H329=0,12,$H329),"Manual Allocation",AK329))</f>
        <v/>
      </c>
      <c r="Z329" s="14" t="str" cm="1">
        <f t="array" ref="Z329">IF($F329="","",_xlfn.SWITCH($L329,"Equal allocation",ROUND($M329/12,2),"Weighted Allocation",$M329*_xll.BC.TURNOVER(Connection,$F329,,,Z$2,Z$3,IF(ApplyDimOnActuals="Yes",_xlfn.HSTACK(DimArray,DimValuesArray),""))*$A329/IF($H329=0,12,$H329),"Manual Allocation",AL329))</f>
        <v/>
      </c>
    </row>
    <row r="330" spans="12:26" x14ac:dyDescent="0.45">
      <c r="L330" s="15" t="str">
        <f t="shared" si="15"/>
        <v/>
      </c>
      <c r="M330" s="14" t="str">
        <f t="shared" si="11"/>
        <v/>
      </c>
      <c r="N330" s="14" t="str">
        <f t="shared" si="12"/>
        <v/>
      </c>
      <c r="O330" s="14" t="str" cm="1">
        <f t="array" ref="O330">IF($F330="","",_xlfn.SWITCH($L330,"Equal allocation",ROUND($M330/12,2),"Weighted Allocation",$M330*_xll.BC.TURNOVER(Connection,$F330,,,O$2,O$3,IF(ApplyDimOnActuals="Yes",_xlfn.HSTACK(DimArray,DimValuesArray),""))*$A330/IF($H330=0,12,$H330),"Manual Allocation",AA330))</f>
        <v/>
      </c>
      <c r="P330" s="14" t="str" cm="1">
        <f t="array" ref="P330">IF($F330="","",_xlfn.SWITCH($L330,"Equal allocation",ROUND($M330/12,2),"Weighted Allocation",$M330*_xll.BC.TURNOVER(Connection,$F330,,,P$2,P$3,IF(ApplyDimOnActuals="Yes",_xlfn.HSTACK(DimArray,DimValuesArray),""))*$A330/IF($H330=0,12,$H330),"Manual Allocation",AB330))</f>
        <v/>
      </c>
      <c r="Q330" s="14" t="str" cm="1">
        <f t="array" ref="Q330">IF($F330="","",_xlfn.SWITCH($L330,"Equal allocation",ROUND($M330/12,2),"Weighted Allocation",$M330*_xll.BC.TURNOVER(Connection,$F330,,,Q$2,Q$3,IF(ApplyDimOnActuals="Yes",_xlfn.HSTACK(DimArray,DimValuesArray),""))*$A330/IF($H330=0,12,$H330),"Manual Allocation",AC330))</f>
        <v/>
      </c>
      <c r="R330" s="14" t="str" cm="1">
        <f t="array" ref="R330">IF($F330="","",_xlfn.SWITCH($L330,"Equal allocation",ROUND($M330/12,2),"Weighted Allocation",$M330*_xll.BC.TURNOVER(Connection,$F330,,,R$2,R$3,IF(ApplyDimOnActuals="Yes",_xlfn.HSTACK(DimArray,DimValuesArray),""))*$A330/IF($H330=0,12,$H330),"Manual Allocation",AD330))</f>
        <v/>
      </c>
      <c r="S330" s="14" t="str" cm="1">
        <f t="array" ref="S330">IF($F330="","",_xlfn.SWITCH($L330,"Equal allocation",ROUND($M330/12,2),"Weighted Allocation",$M330*_xll.BC.TURNOVER(Connection,$F330,,,S$2,S$3,IF(ApplyDimOnActuals="Yes",_xlfn.HSTACK(DimArray,DimValuesArray),""))*$A330/IF($H330=0,12,$H330),"Manual Allocation",AE330))</f>
        <v/>
      </c>
      <c r="T330" s="14" t="str" cm="1">
        <f t="array" ref="T330">IF($F330="","",_xlfn.SWITCH($L330,"Equal allocation",ROUND($M330/12,2),"Weighted Allocation",$M330*_xll.BC.TURNOVER(Connection,$F330,,,T$2,T$3,IF(ApplyDimOnActuals="Yes",_xlfn.HSTACK(DimArray,DimValuesArray),""))*$A330/IF($H330=0,12,$H330),"Manual Allocation",AF330))</f>
        <v/>
      </c>
      <c r="U330" s="14" t="str" cm="1">
        <f t="array" ref="U330">IF($F330="","",_xlfn.SWITCH($L330,"Equal allocation",ROUND($M330/12,2),"Weighted Allocation",$M330*_xll.BC.TURNOVER(Connection,$F330,,,U$2,U$3,IF(ApplyDimOnActuals="Yes",_xlfn.HSTACK(DimArray,DimValuesArray),""))*$A330/IF($H330=0,12,$H330),"Manual Allocation",AG330))</f>
        <v/>
      </c>
      <c r="V330" s="14" t="str" cm="1">
        <f t="array" ref="V330">IF($F330="","",_xlfn.SWITCH($L330,"Equal allocation",ROUND($M330/12,2),"Weighted Allocation",$M330*_xll.BC.TURNOVER(Connection,$F330,,,V$2,V$3,IF(ApplyDimOnActuals="Yes",_xlfn.HSTACK(DimArray,DimValuesArray),""))*$A330/IF($H330=0,12,$H330),"Manual Allocation",AH330))</f>
        <v/>
      </c>
      <c r="W330" s="14" t="str" cm="1">
        <f t="array" ref="W330">IF($F330="","",_xlfn.SWITCH($L330,"Equal allocation",ROUND($M330/12,2),"Weighted Allocation",$M330*_xll.BC.TURNOVER(Connection,$F330,,,W$2,W$3,IF(ApplyDimOnActuals="Yes",_xlfn.HSTACK(DimArray,DimValuesArray),""))*$A330/IF($H330=0,12,$H330),"Manual Allocation",AI330))</f>
        <v/>
      </c>
      <c r="X330" s="14" t="str" cm="1">
        <f t="array" ref="X330">IF($F330="","",_xlfn.SWITCH($L330,"Equal allocation",ROUND($M330/12,2),"Weighted Allocation",$M330*_xll.BC.TURNOVER(Connection,$F330,,,X$2,X$3,IF(ApplyDimOnActuals="Yes",_xlfn.HSTACK(DimArray,DimValuesArray),""))*$A330/IF($H330=0,12,$H330),"Manual Allocation",AJ330))</f>
        <v/>
      </c>
      <c r="Y330" s="14" t="str" cm="1">
        <f t="array" ref="Y330">IF($F330="","",_xlfn.SWITCH($L330,"Equal allocation",ROUND($M330/12,2),"Weighted Allocation",$M330*_xll.BC.TURNOVER(Connection,$F330,,,Y$2,Y$3,IF(ApplyDimOnActuals="Yes",_xlfn.HSTACK(DimArray,DimValuesArray),""))*$A330/IF($H330=0,12,$H330),"Manual Allocation",AK330))</f>
        <v/>
      </c>
      <c r="Z330" s="14" t="str" cm="1">
        <f t="array" ref="Z330">IF($F330="","",_xlfn.SWITCH($L330,"Equal allocation",ROUND($M330/12,2),"Weighted Allocation",$M330*_xll.BC.TURNOVER(Connection,$F330,,,Z$2,Z$3,IF(ApplyDimOnActuals="Yes",_xlfn.HSTACK(DimArray,DimValuesArray),""))*$A330/IF($H330=0,12,$H330),"Manual Allocation",AL330))</f>
        <v/>
      </c>
    </row>
    <row r="331" spans="12:26" x14ac:dyDescent="0.45">
      <c r="L331" s="15" t="str">
        <f t="shared" si="15"/>
        <v/>
      </c>
      <c r="M331" s="14" t="str">
        <f t="shared" si="11"/>
        <v/>
      </c>
      <c r="N331" s="14" t="str">
        <f t="shared" si="12"/>
        <v/>
      </c>
      <c r="O331" s="14" t="str" cm="1">
        <f t="array" ref="O331">IF($F331="","",_xlfn.SWITCH($L331,"Equal allocation",ROUND($M331/12,2),"Weighted Allocation",$M331*_xll.BC.TURNOVER(Connection,$F331,,,O$2,O$3,IF(ApplyDimOnActuals="Yes",_xlfn.HSTACK(DimArray,DimValuesArray),""))*$A331/IF($H331=0,12,$H331),"Manual Allocation",AA331))</f>
        <v/>
      </c>
      <c r="P331" s="14" t="str" cm="1">
        <f t="array" ref="P331">IF($F331="","",_xlfn.SWITCH($L331,"Equal allocation",ROUND($M331/12,2),"Weighted Allocation",$M331*_xll.BC.TURNOVER(Connection,$F331,,,P$2,P$3,IF(ApplyDimOnActuals="Yes",_xlfn.HSTACK(DimArray,DimValuesArray),""))*$A331/IF($H331=0,12,$H331),"Manual Allocation",AB331))</f>
        <v/>
      </c>
      <c r="Q331" s="14" t="str" cm="1">
        <f t="array" ref="Q331">IF($F331="","",_xlfn.SWITCH($L331,"Equal allocation",ROUND($M331/12,2),"Weighted Allocation",$M331*_xll.BC.TURNOVER(Connection,$F331,,,Q$2,Q$3,IF(ApplyDimOnActuals="Yes",_xlfn.HSTACK(DimArray,DimValuesArray),""))*$A331/IF($H331=0,12,$H331),"Manual Allocation",AC331))</f>
        <v/>
      </c>
      <c r="R331" s="14" t="str" cm="1">
        <f t="array" ref="R331">IF($F331="","",_xlfn.SWITCH($L331,"Equal allocation",ROUND($M331/12,2),"Weighted Allocation",$M331*_xll.BC.TURNOVER(Connection,$F331,,,R$2,R$3,IF(ApplyDimOnActuals="Yes",_xlfn.HSTACK(DimArray,DimValuesArray),""))*$A331/IF($H331=0,12,$H331),"Manual Allocation",AD331))</f>
        <v/>
      </c>
      <c r="S331" s="14" t="str" cm="1">
        <f t="array" ref="S331">IF($F331="","",_xlfn.SWITCH($L331,"Equal allocation",ROUND($M331/12,2),"Weighted Allocation",$M331*_xll.BC.TURNOVER(Connection,$F331,,,S$2,S$3,IF(ApplyDimOnActuals="Yes",_xlfn.HSTACK(DimArray,DimValuesArray),""))*$A331/IF($H331=0,12,$H331),"Manual Allocation",AE331))</f>
        <v/>
      </c>
      <c r="T331" s="14" t="str" cm="1">
        <f t="array" ref="T331">IF($F331="","",_xlfn.SWITCH($L331,"Equal allocation",ROUND($M331/12,2),"Weighted Allocation",$M331*_xll.BC.TURNOVER(Connection,$F331,,,T$2,T$3,IF(ApplyDimOnActuals="Yes",_xlfn.HSTACK(DimArray,DimValuesArray),""))*$A331/IF($H331=0,12,$H331),"Manual Allocation",AF331))</f>
        <v/>
      </c>
      <c r="U331" s="14" t="str" cm="1">
        <f t="array" ref="U331">IF($F331="","",_xlfn.SWITCH($L331,"Equal allocation",ROUND($M331/12,2),"Weighted Allocation",$M331*_xll.BC.TURNOVER(Connection,$F331,,,U$2,U$3,IF(ApplyDimOnActuals="Yes",_xlfn.HSTACK(DimArray,DimValuesArray),""))*$A331/IF($H331=0,12,$H331),"Manual Allocation",AG331))</f>
        <v/>
      </c>
      <c r="V331" s="14" t="str" cm="1">
        <f t="array" ref="V331">IF($F331="","",_xlfn.SWITCH($L331,"Equal allocation",ROUND($M331/12,2),"Weighted Allocation",$M331*_xll.BC.TURNOVER(Connection,$F331,,,V$2,V$3,IF(ApplyDimOnActuals="Yes",_xlfn.HSTACK(DimArray,DimValuesArray),""))*$A331/IF($H331=0,12,$H331),"Manual Allocation",AH331))</f>
        <v/>
      </c>
      <c r="W331" s="14" t="str" cm="1">
        <f t="array" ref="W331">IF($F331="","",_xlfn.SWITCH($L331,"Equal allocation",ROUND($M331/12,2),"Weighted Allocation",$M331*_xll.BC.TURNOVER(Connection,$F331,,,W$2,W$3,IF(ApplyDimOnActuals="Yes",_xlfn.HSTACK(DimArray,DimValuesArray),""))*$A331/IF($H331=0,12,$H331),"Manual Allocation",AI331))</f>
        <v/>
      </c>
      <c r="X331" s="14" t="str" cm="1">
        <f t="array" ref="X331">IF($F331="","",_xlfn.SWITCH($L331,"Equal allocation",ROUND($M331/12,2),"Weighted Allocation",$M331*_xll.BC.TURNOVER(Connection,$F331,,,X$2,X$3,IF(ApplyDimOnActuals="Yes",_xlfn.HSTACK(DimArray,DimValuesArray),""))*$A331/IF($H331=0,12,$H331),"Manual Allocation",AJ331))</f>
        <v/>
      </c>
      <c r="Y331" s="14" t="str" cm="1">
        <f t="array" ref="Y331">IF($F331="","",_xlfn.SWITCH($L331,"Equal allocation",ROUND($M331/12,2),"Weighted Allocation",$M331*_xll.BC.TURNOVER(Connection,$F331,,,Y$2,Y$3,IF(ApplyDimOnActuals="Yes",_xlfn.HSTACK(DimArray,DimValuesArray),""))*$A331/IF($H331=0,12,$H331),"Manual Allocation",AK331))</f>
        <v/>
      </c>
      <c r="Z331" s="14" t="str" cm="1">
        <f t="array" ref="Z331">IF($F331="","",_xlfn.SWITCH($L331,"Equal allocation",ROUND($M331/12,2),"Weighted Allocation",$M331*_xll.BC.TURNOVER(Connection,$F331,,,Z$2,Z$3,IF(ApplyDimOnActuals="Yes",_xlfn.HSTACK(DimArray,DimValuesArray),""))*$A331/IF($H331=0,12,$H331),"Manual Allocation",AL331))</f>
        <v/>
      </c>
    </row>
    <row r="332" spans="12:26" x14ac:dyDescent="0.45">
      <c r="L332" s="15" t="str">
        <f t="shared" si="15"/>
        <v/>
      </c>
      <c r="M332" s="14" t="str">
        <f t="shared" si="11"/>
        <v/>
      </c>
      <c r="N332" s="14" t="str">
        <f t="shared" si="12"/>
        <v/>
      </c>
      <c r="O332" s="14" t="str" cm="1">
        <f t="array" ref="O332">IF($F332="","",_xlfn.SWITCH($L332,"Equal allocation",ROUND($M332/12,2),"Weighted Allocation",$M332*_xll.BC.TURNOVER(Connection,$F332,,,O$2,O$3,IF(ApplyDimOnActuals="Yes",_xlfn.HSTACK(DimArray,DimValuesArray),""))*$A332/IF($H332=0,12,$H332),"Manual Allocation",AA332))</f>
        <v/>
      </c>
      <c r="P332" s="14" t="str" cm="1">
        <f t="array" ref="P332">IF($F332="","",_xlfn.SWITCH($L332,"Equal allocation",ROUND($M332/12,2),"Weighted Allocation",$M332*_xll.BC.TURNOVER(Connection,$F332,,,P$2,P$3,IF(ApplyDimOnActuals="Yes",_xlfn.HSTACK(DimArray,DimValuesArray),""))*$A332/IF($H332=0,12,$H332),"Manual Allocation",AB332))</f>
        <v/>
      </c>
      <c r="Q332" s="14" t="str" cm="1">
        <f t="array" ref="Q332">IF($F332="","",_xlfn.SWITCH($L332,"Equal allocation",ROUND($M332/12,2),"Weighted Allocation",$M332*_xll.BC.TURNOVER(Connection,$F332,,,Q$2,Q$3,IF(ApplyDimOnActuals="Yes",_xlfn.HSTACK(DimArray,DimValuesArray),""))*$A332/IF($H332=0,12,$H332),"Manual Allocation",AC332))</f>
        <v/>
      </c>
      <c r="R332" s="14" t="str" cm="1">
        <f t="array" ref="R332">IF($F332="","",_xlfn.SWITCH($L332,"Equal allocation",ROUND($M332/12,2),"Weighted Allocation",$M332*_xll.BC.TURNOVER(Connection,$F332,,,R$2,R$3,IF(ApplyDimOnActuals="Yes",_xlfn.HSTACK(DimArray,DimValuesArray),""))*$A332/IF($H332=0,12,$H332),"Manual Allocation",AD332))</f>
        <v/>
      </c>
      <c r="S332" s="14" t="str" cm="1">
        <f t="array" ref="S332">IF($F332="","",_xlfn.SWITCH($L332,"Equal allocation",ROUND($M332/12,2),"Weighted Allocation",$M332*_xll.BC.TURNOVER(Connection,$F332,,,S$2,S$3,IF(ApplyDimOnActuals="Yes",_xlfn.HSTACK(DimArray,DimValuesArray),""))*$A332/IF($H332=0,12,$H332),"Manual Allocation",AE332))</f>
        <v/>
      </c>
      <c r="T332" s="14" t="str" cm="1">
        <f t="array" ref="T332">IF($F332="","",_xlfn.SWITCH($L332,"Equal allocation",ROUND($M332/12,2),"Weighted Allocation",$M332*_xll.BC.TURNOVER(Connection,$F332,,,T$2,T$3,IF(ApplyDimOnActuals="Yes",_xlfn.HSTACK(DimArray,DimValuesArray),""))*$A332/IF($H332=0,12,$H332),"Manual Allocation",AF332))</f>
        <v/>
      </c>
      <c r="U332" s="14" t="str" cm="1">
        <f t="array" ref="U332">IF($F332="","",_xlfn.SWITCH($L332,"Equal allocation",ROUND($M332/12,2),"Weighted Allocation",$M332*_xll.BC.TURNOVER(Connection,$F332,,,U$2,U$3,IF(ApplyDimOnActuals="Yes",_xlfn.HSTACK(DimArray,DimValuesArray),""))*$A332/IF($H332=0,12,$H332),"Manual Allocation",AG332))</f>
        <v/>
      </c>
      <c r="V332" s="14" t="str" cm="1">
        <f t="array" ref="V332">IF($F332="","",_xlfn.SWITCH($L332,"Equal allocation",ROUND($M332/12,2),"Weighted Allocation",$M332*_xll.BC.TURNOVER(Connection,$F332,,,V$2,V$3,IF(ApplyDimOnActuals="Yes",_xlfn.HSTACK(DimArray,DimValuesArray),""))*$A332/IF($H332=0,12,$H332),"Manual Allocation",AH332))</f>
        <v/>
      </c>
      <c r="W332" s="14" t="str" cm="1">
        <f t="array" ref="W332">IF($F332="","",_xlfn.SWITCH($L332,"Equal allocation",ROUND($M332/12,2),"Weighted Allocation",$M332*_xll.BC.TURNOVER(Connection,$F332,,,W$2,W$3,IF(ApplyDimOnActuals="Yes",_xlfn.HSTACK(DimArray,DimValuesArray),""))*$A332/IF($H332=0,12,$H332),"Manual Allocation",AI332))</f>
        <v/>
      </c>
      <c r="X332" s="14" t="str" cm="1">
        <f t="array" ref="X332">IF($F332="","",_xlfn.SWITCH($L332,"Equal allocation",ROUND($M332/12,2),"Weighted Allocation",$M332*_xll.BC.TURNOVER(Connection,$F332,,,X$2,X$3,IF(ApplyDimOnActuals="Yes",_xlfn.HSTACK(DimArray,DimValuesArray),""))*$A332/IF($H332=0,12,$H332),"Manual Allocation",AJ332))</f>
        <v/>
      </c>
      <c r="Y332" s="14" t="str" cm="1">
        <f t="array" ref="Y332">IF($F332="","",_xlfn.SWITCH($L332,"Equal allocation",ROUND($M332/12,2),"Weighted Allocation",$M332*_xll.BC.TURNOVER(Connection,$F332,,,Y$2,Y$3,IF(ApplyDimOnActuals="Yes",_xlfn.HSTACK(DimArray,DimValuesArray),""))*$A332/IF($H332=0,12,$H332),"Manual Allocation",AK332))</f>
        <v/>
      </c>
      <c r="Z332" s="14" t="str" cm="1">
        <f t="array" ref="Z332">IF($F332="","",_xlfn.SWITCH($L332,"Equal allocation",ROUND($M332/12,2),"Weighted Allocation",$M332*_xll.BC.TURNOVER(Connection,$F332,,,Z$2,Z$3,IF(ApplyDimOnActuals="Yes",_xlfn.HSTACK(DimArray,DimValuesArray),""))*$A332/IF($H332=0,12,$H332),"Manual Allocation",AL332))</f>
        <v/>
      </c>
    </row>
    <row r="333" spans="12:26" x14ac:dyDescent="0.45">
      <c r="L333" s="15" t="str">
        <f t="shared" si="15"/>
        <v/>
      </c>
      <c r="M333" s="14" t="str">
        <f t="shared" si="11"/>
        <v/>
      </c>
      <c r="N333" s="14" t="str">
        <f t="shared" si="12"/>
        <v/>
      </c>
      <c r="O333" s="14" t="str" cm="1">
        <f t="array" ref="O333">IF($F333="","",_xlfn.SWITCH($L333,"Equal allocation",ROUND($M333/12,2),"Weighted Allocation",$M333*_xll.BC.TURNOVER(Connection,$F333,,,O$2,O$3,IF(ApplyDimOnActuals="Yes",_xlfn.HSTACK(DimArray,DimValuesArray),""))*$A333/IF($H333=0,12,$H333),"Manual Allocation",AA333))</f>
        <v/>
      </c>
      <c r="P333" s="14" t="str" cm="1">
        <f t="array" ref="P333">IF($F333="","",_xlfn.SWITCH($L333,"Equal allocation",ROUND($M333/12,2),"Weighted Allocation",$M333*_xll.BC.TURNOVER(Connection,$F333,,,P$2,P$3,IF(ApplyDimOnActuals="Yes",_xlfn.HSTACK(DimArray,DimValuesArray),""))*$A333/IF($H333=0,12,$H333),"Manual Allocation",AB333))</f>
        <v/>
      </c>
      <c r="Q333" s="14" t="str" cm="1">
        <f t="array" ref="Q333">IF($F333="","",_xlfn.SWITCH($L333,"Equal allocation",ROUND($M333/12,2),"Weighted Allocation",$M333*_xll.BC.TURNOVER(Connection,$F333,,,Q$2,Q$3,IF(ApplyDimOnActuals="Yes",_xlfn.HSTACK(DimArray,DimValuesArray),""))*$A333/IF($H333=0,12,$H333),"Manual Allocation",AC333))</f>
        <v/>
      </c>
      <c r="R333" s="14" t="str" cm="1">
        <f t="array" ref="R333">IF($F333="","",_xlfn.SWITCH($L333,"Equal allocation",ROUND($M333/12,2),"Weighted Allocation",$M333*_xll.BC.TURNOVER(Connection,$F333,,,R$2,R$3,IF(ApplyDimOnActuals="Yes",_xlfn.HSTACK(DimArray,DimValuesArray),""))*$A333/IF($H333=0,12,$H333),"Manual Allocation",AD333))</f>
        <v/>
      </c>
      <c r="S333" s="14" t="str" cm="1">
        <f t="array" ref="S333">IF($F333="","",_xlfn.SWITCH($L333,"Equal allocation",ROUND($M333/12,2),"Weighted Allocation",$M333*_xll.BC.TURNOVER(Connection,$F333,,,S$2,S$3,IF(ApplyDimOnActuals="Yes",_xlfn.HSTACK(DimArray,DimValuesArray),""))*$A333/IF($H333=0,12,$H333),"Manual Allocation",AE333))</f>
        <v/>
      </c>
      <c r="T333" s="14" t="str" cm="1">
        <f t="array" ref="T333">IF($F333="","",_xlfn.SWITCH($L333,"Equal allocation",ROUND($M333/12,2),"Weighted Allocation",$M333*_xll.BC.TURNOVER(Connection,$F333,,,T$2,T$3,IF(ApplyDimOnActuals="Yes",_xlfn.HSTACK(DimArray,DimValuesArray),""))*$A333/IF($H333=0,12,$H333),"Manual Allocation",AF333))</f>
        <v/>
      </c>
      <c r="U333" s="14" t="str" cm="1">
        <f t="array" ref="U333">IF($F333="","",_xlfn.SWITCH($L333,"Equal allocation",ROUND($M333/12,2),"Weighted Allocation",$M333*_xll.BC.TURNOVER(Connection,$F333,,,U$2,U$3,IF(ApplyDimOnActuals="Yes",_xlfn.HSTACK(DimArray,DimValuesArray),""))*$A333/IF($H333=0,12,$H333),"Manual Allocation",AG333))</f>
        <v/>
      </c>
      <c r="V333" s="14" t="str" cm="1">
        <f t="array" ref="V333">IF($F333="","",_xlfn.SWITCH($L333,"Equal allocation",ROUND($M333/12,2),"Weighted Allocation",$M333*_xll.BC.TURNOVER(Connection,$F333,,,V$2,V$3,IF(ApplyDimOnActuals="Yes",_xlfn.HSTACK(DimArray,DimValuesArray),""))*$A333/IF($H333=0,12,$H333),"Manual Allocation",AH333))</f>
        <v/>
      </c>
      <c r="W333" s="14" t="str" cm="1">
        <f t="array" ref="W333">IF($F333="","",_xlfn.SWITCH($L333,"Equal allocation",ROUND($M333/12,2),"Weighted Allocation",$M333*_xll.BC.TURNOVER(Connection,$F333,,,W$2,W$3,IF(ApplyDimOnActuals="Yes",_xlfn.HSTACK(DimArray,DimValuesArray),""))*$A333/IF($H333=0,12,$H333),"Manual Allocation",AI333))</f>
        <v/>
      </c>
      <c r="X333" s="14" t="str" cm="1">
        <f t="array" ref="X333">IF($F333="","",_xlfn.SWITCH($L333,"Equal allocation",ROUND($M333/12,2),"Weighted Allocation",$M333*_xll.BC.TURNOVER(Connection,$F333,,,X$2,X$3,IF(ApplyDimOnActuals="Yes",_xlfn.HSTACK(DimArray,DimValuesArray),""))*$A333/IF($H333=0,12,$H333),"Manual Allocation",AJ333))</f>
        <v/>
      </c>
      <c r="Y333" s="14" t="str" cm="1">
        <f t="array" ref="Y333">IF($F333="","",_xlfn.SWITCH($L333,"Equal allocation",ROUND($M333/12,2),"Weighted Allocation",$M333*_xll.BC.TURNOVER(Connection,$F333,,,Y$2,Y$3,IF(ApplyDimOnActuals="Yes",_xlfn.HSTACK(DimArray,DimValuesArray),""))*$A333/IF($H333=0,12,$H333),"Manual Allocation",AK333))</f>
        <v/>
      </c>
      <c r="Z333" s="14" t="str" cm="1">
        <f t="array" ref="Z333">IF($F333="","",_xlfn.SWITCH($L333,"Equal allocation",ROUND($M333/12,2),"Weighted Allocation",$M333*_xll.BC.TURNOVER(Connection,$F333,,,Z$2,Z$3,IF(ApplyDimOnActuals="Yes",_xlfn.HSTACK(DimArray,DimValuesArray),""))*$A333/IF($H333=0,12,$H333),"Manual Allocation",AL333))</f>
        <v/>
      </c>
    </row>
    <row r="334" spans="12:26" x14ac:dyDescent="0.45">
      <c r="L334" s="15" t="str">
        <f t="shared" si="15"/>
        <v/>
      </c>
      <c r="M334" s="14" t="str">
        <f t="shared" si="11"/>
        <v/>
      </c>
      <c r="N334" s="14" t="str">
        <f t="shared" si="12"/>
        <v/>
      </c>
      <c r="O334" s="14" t="str" cm="1">
        <f t="array" ref="O334">IF($F334="","",_xlfn.SWITCH($L334,"Equal allocation",ROUND($M334/12,2),"Weighted Allocation",$M334*_xll.BC.TURNOVER(Connection,$F334,,,O$2,O$3,IF(ApplyDimOnActuals="Yes",_xlfn.HSTACK(DimArray,DimValuesArray),""))*$A334/IF($H334=0,12,$H334),"Manual Allocation",AA334))</f>
        <v/>
      </c>
      <c r="P334" s="14" t="str" cm="1">
        <f t="array" ref="P334">IF($F334="","",_xlfn.SWITCH($L334,"Equal allocation",ROUND($M334/12,2),"Weighted Allocation",$M334*_xll.BC.TURNOVER(Connection,$F334,,,P$2,P$3,IF(ApplyDimOnActuals="Yes",_xlfn.HSTACK(DimArray,DimValuesArray),""))*$A334/IF($H334=0,12,$H334),"Manual Allocation",AB334))</f>
        <v/>
      </c>
      <c r="Q334" s="14" t="str" cm="1">
        <f t="array" ref="Q334">IF($F334="","",_xlfn.SWITCH($L334,"Equal allocation",ROUND($M334/12,2),"Weighted Allocation",$M334*_xll.BC.TURNOVER(Connection,$F334,,,Q$2,Q$3,IF(ApplyDimOnActuals="Yes",_xlfn.HSTACK(DimArray,DimValuesArray),""))*$A334/IF($H334=0,12,$H334),"Manual Allocation",AC334))</f>
        <v/>
      </c>
      <c r="R334" s="14" t="str" cm="1">
        <f t="array" ref="R334">IF($F334="","",_xlfn.SWITCH($L334,"Equal allocation",ROUND($M334/12,2),"Weighted Allocation",$M334*_xll.BC.TURNOVER(Connection,$F334,,,R$2,R$3,IF(ApplyDimOnActuals="Yes",_xlfn.HSTACK(DimArray,DimValuesArray),""))*$A334/IF($H334=0,12,$H334),"Manual Allocation",AD334))</f>
        <v/>
      </c>
      <c r="S334" s="14" t="str" cm="1">
        <f t="array" ref="S334">IF($F334="","",_xlfn.SWITCH($L334,"Equal allocation",ROUND($M334/12,2),"Weighted Allocation",$M334*_xll.BC.TURNOVER(Connection,$F334,,,S$2,S$3,IF(ApplyDimOnActuals="Yes",_xlfn.HSTACK(DimArray,DimValuesArray),""))*$A334/IF($H334=0,12,$H334),"Manual Allocation",AE334))</f>
        <v/>
      </c>
      <c r="T334" s="14" t="str" cm="1">
        <f t="array" ref="T334">IF($F334="","",_xlfn.SWITCH($L334,"Equal allocation",ROUND($M334/12,2),"Weighted Allocation",$M334*_xll.BC.TURNOVER(Connection,$F334,,,T$2,T$3,IF(ApplyDimOnActuals="Yes",_xlfn.HSTACK(DimArray,DimValuesArray),""))*$A334/IF($H334=0,12,$H334),"Manual Allocation",AF334))</f>
        <v/>
      </c>
      <c r="U334" s="14" t="str" cm="1">
        <f t="array" ref="U334">IF($F334="","",_xlfn.SWITCH($L334,"Equal allocation",ROUND($M334/12,2),"Weighted Allocation",$M334*_xll.BC.TURNOVER(Connection,$F334,,,U$2,U$3,IF(ApplyDimOnActuals="Yes",_xlfn.HSTACK(DimArray,DimValuesArray),""))*$A334/IF($H334=0,12,$H334),"Manual Allocation",AG334))</f>
        <v/>
      </c>
      <c r="V334" s="14" t="str" cm="1">
        <f t="array" ref="V334">IF($F334="","",_xlfn.SWITCH($L334,"Equal allocation",ROUND($M334/12,2),"Weighted Allocation",$M334*_xll.BC.TURNOVER(Connection,$F334,,,V$2,V$3,IF(ApplyDimOnActuals="Yes",_xlfn.HSTACK(DimArray,DimValuesArray),""))*$A334/IF($H334=0,12,$H334),"Manual Allocation",AH334))</f>
        <v/>
      </c>
      <c r="W334" s="14" t="str" cm="1">
        <f t="array" ref="W334">IF($F334="","",_xlfn.SWITCH($L334,"Equal allocation",ROUND($M334/12,2),"Weighted Allocation",$M334*_xll.BC.TURNOVER(Connection,$F334,,,W$2,W$3,IF(ApplyDimOnActuals="Yes",_xlfn.HSTACK(DimArray,DimValuesArray),""))*$A334/IF($H334=0,12,$H334),"Manual Allocation",AI334))</f>
        <v/>
      </c>
      <c r="X334" s="14" t="str" cm="1">
        <f t="array" ref="X334">IF($F334="","",_xlfn.SWITCH($L334,"Equal allocation",ROUND($M334/12,2),"Weighted Allocation",$M334*_xll.BC.TURNOVER(Connection,$F334,,,X$2,X$3,IF(ApplyDimOnActuals="Yes",_xlfn.HSTACK(DimArray,DimValuesArray),""))*$A334/IF($H334=0,12,$H334),"Manual Allocation",AJ334))</f>
        <v/>
      </c>
      <c r="Y334" s="14" t="str" cm="1">
        <f t="array" ref="Y334">IF($F334="","",_xlfn.SWITCH($L334,"Equal allocation",ROUND($M334/12,2),"Weighted Allocation",$M334*_xll.BC.TURNOVER(Connection,$F334,,,Y$2,Y$3,IF(ApplyDimOnActuals="Yes",_xlfn.HSTACK(DimArray,DimValuesArray),""))*$A334/IF($H334=0,12,$H334),"Manual Allocation",AK334))</f>
        <v/>
      </c>
      <c r="Z334" s="14" t="str" cm="1">
        <f t="array" ref="Z334">IF($F334="","",_xlfn.SWITCH($L334,"Equal allocation",ROUND($M334/12,2),"Weighted Allocation",$M334*_xll.BC.TURNOVER(Connection,$F334,,,Z$2,Z$3,IF(ApplyDimOnActuals="Yes",_xlfn.HSTACK(DimArray,DimValuesArray),""))*$A334/IF($H334=0,12,$H334),"Manual Allocation",AL334))</f>
        <v/>
      </c>
    </row>
    <row r="335" spans="12:26" x14ac:dyDescent="0.45">
      <c r="L335" s="15" t="str">
        <f t="shared" si="15"/>
        <v/>
      </c>
      <c r="M335" s="14" t="str">
        <f t="shared" si="11"/>
        <v/>
      </c>
      <c r="N335" s="14" t="str">
        <f t="shared" si="12"/>
        <v/>
      </c>
      <c r="O335" s="14" t="str" cm="1">
        <f t="array" ref="O335">IF($F335="","",_xlfn.SWITCH($L335,"Equal allocation",ROUND($M335/12,2),"Weighted Allocation",$M335*_xll.BC.TURNOVER(Connection,$F335,,,O$2,O$3,IF(ApplyDimOnActuals="Yes",_xlfn.HSTACK(DimArray,DimValuesArray),""))*$A335/IF($H335=0,12,$H335),"Manual Allocation",AA335))</f>
        <v/>
      </c>
      <c r="P335" s="14" t="str" cm="1">
        <f t="array" ref="P335">IF($F335="","",_xlfn.SWITCH($L335,"Equal allocation",ROUND($M335/12,2),"Weighted Allocation",$M335*_xll.BC.TURNOVER(Connection,$F335,,,P$2,P$3,IF(ApplyDimOnActuals="Yes",_xlfn.HSTACK(DimArray,DimValuesArray),""))*$A335/IF($H335=0,12,$H335),"Manual Allocation",AB335))</f>
        <v/>
      </c>
      <c r="Q335" s="14" t="str" cm="1">
        <f t="array" ref="Q335">IF($F335="","",_xlfn.SWITCH($L335,"Equal allocation",ROUND($M335/12,2),"Weighted Allocation",$M335*_xll.BC.TURNOVER(Connection,$F335,,,Q$2,Q$3,IF(ApplyDimOnActuals="Yes",_xlfn.HSTACK(DimArray,DimValuesArray),""))*$A335/IF($H335=0,12,$H335),"Manual Allocation",AC335))</f>
        <v/>
      </c>
      <c r="R335" s="14" t="str" cm="1">
        <f t="array" ref="R335">IF($F335="","",_xlfn.SWITCH($L335,"Equal allocation",ROUND($M335/12,2),"Weighted Allocation",$M335*_xll.BC.TURNOVER(Connection,$F335,,,R$2,R$3,IF(ApplyDimOnActuals="Yes",_xlfn.HSTACK(DimArray,DimValuesArray),""))*$A335/IF($H335=0,12,$H335),"Manual Allocation",AD335))</f>
        <v/>
      </c>
      <c r="S335" s="14" t="str" cm="1">
        <f t="array" ref="S335">IF($F335="","",_xlfn.SWITCH($L335,"Equal allocation",ROUND($M335/12,2),"Weighted Allocation",$M335*_xll.BC.TURNOVER(Connection,$F335,,,S$2,S$3,IF(ApplyDimOnActuals="Yes",_xlfn.HSTACK(DimArray,DimValuesArray),""))*$A335/IF($H335=0,12,$H335),"Manual Allocation",AE335))</f>
        <v/>
      </c>
      <c r="T335" s="14" t="str" cm="1">
        <f t="array" ref="T335">IF($F335="","",_xlfn.SWITCH($L335,"Equal allocation",ROUND($M335/12,2),"Weighted Allocation",$M335*_xll.BC.TURNOVER(Connection,$F335,,,T$2,T$3,IF(ApplyDimOnActuals="Yes",_xlfn.HSTACK(DimArray,DimValuesArray),""))*$A335/IF($H335=0,12,$H335),"Manual Allocation",AF335))</f>
        <v/>
      </c>
      <c r="U335" s="14" t="str" cm="1">
        <f t="array" ref="U335">IF($F335="","",_xlfn.SWITCH($L335,"Equal allocation",ROUND($M335/12,2),"Weighted Allocation",$M335*_xll.BC.TURNOVER(Connection,$F335,,,U$2,U$3,IF(ApplyDimOnActuals="Yes",_xlfn.HSTACK(DimArray,DimValuesArray),""))*$A335/IF($H335=0,12,$H335),"Manual Allocation",AG335))</f>
        <v/>
      </c>
      <c r="V335" s="14" t="str" cm="1">
        <f t="array" ref="V335">IF($F335="","",_xlfn.SWITCH($L335,"Equal allocation",ROUND($M335/12,2),"Weighted Allocation",$M335*_xll.BC.TURNOVER(Connection,$F335,,,V$2,V$3,IF(ApplyDimOnActuals="Yes",_xlfn.HSTACK(DimArray,DimValuesArray),""))*$A335/IF($H335=0,12,$H335),"Manual Allocation",AH335))</f>
        <v/>
      </c>
      <c r="W335" s="14" t="str" cm="1">
        <f t="array" ref="W335">IF($F335="","",_xlfn.SWITCH($L335,"Equal allocation",ROUND($M335/12,2),"Weighted Allocation",$M335*_xll.BC.TURNOVER(Connection,$F335,,,W$2,W$3,IF(ApplyDimOnActuals="Yes",_xlfn.HSTACK(DimArray,DimValuesArray),""))*$A335/IF($H335=0,12,$H335),"Manual Allocation",AI335))</f>
        <v/>
      </c>
      <c r="X335" s="14" t="str" cm="1">
        <f t="array" ref="X335">IF($F335="","",_xlfn.SWITCH($L335,"Equal allocation",ROUND($M335/12,2),"Weighted Allocation",$M335*_xll.BC.TURNOVER(Connection,$F335,,,X$2,X$3,IF(ApplyDimOnActuals="Yes",_xlfn.HSTACK(DimArray,DimValuesArray),""))*$A335/IF($H335=0,12,$H335),"Manual Allocation",AJ335))</f>
        <v/>
      </c>
      <c r="Y335" s="14" t="str" cm="1">
        <f t="array" ref="Y335">IF($F335="","",_xlfn.SWITCH($L335,"Equal allocation",ROUND($M335/12,2),"Weighted Allocation",$M335*_xll.BC.TURNOVER(Connection,$F335,,,Y$2,Y$3,IF(ApplyDimOnActuals="Yes",_xlfn.HSTACK(DimArray,DimValuesArray),""))*$A335/IF($H335=0,12,$H335),"Manual Allocation",AK335))</f>
        <v/>
      </c>
      <c r="Z335" s="14" t="str" cm="1">
        <f t="array" ref="Z335">IF($F335="","",_xlfn.SWITCH($L335,"Equal allocation",ROUND($M335/12,2),"Weighted Allocation",$M335*_xll.BC.TURNOVER(Connection,$F335,,,Z$2,Z$3,IF(ApplyDimOnActuals="Yes",_xlfn.HSTACK(DimArray,DimValuesArray),""))*$A335/IF($H335=0,12,$H335),"Manual Allocation",AL335))</f>
        <v/>
      </c>
    </row>
    <row r="336" spans="12:26" x14ac:dyDescent="0.45">
      <c r="L336" s="15" t="str">
        <f t="shared" si="15"/>
        <v/>
      </c>
      <c r="M336" s="14" t="str">
        <f t="shared" si="11"/>
        <v/>
      </c>
      <c r="N336" s="14" t="str">
        <f t="shared" si="12"/>
        <v/>
      </c>
      <c r="O336" s="14" t="str" cm="1">
        <f t="array" ref="O336">IF($F336="","",_xlfn.SWITCH($L336,"Equal allocation",ROUND($M336/12,2),"Weighted Allocation",$M336*_xll.BC.TURNOVER(Connection,$F336,,,O$2,O$3,IF(ApplyDimOnActuals="Yes",_xlfn.HSTACK(DimArray,DimValuesArray),""))*$A336/IF($H336=0,12,$H336),"Manual Allocation",AA336))</f>
        <v/>
      </c>
      <c r="P336" s="14" t="str" cm="1">
        <f t="array" ref="P336">IF($F336="","",_xlfn.SWITCH($L336,"Equal allocation",ROUND($M336/12,2),"Weighted Allocation",$M336*_xll.BC.TURNOVER(Connection,$F336,,,P$2,P$3,IF(ApplyDimOnActuals="Yes",_xlfn.HSTACK(DimArray,DimValuesArray),""))*$A336/IF($H336=0,12,$H336),"Manual Allocation",AB336))</f>
        <v/>
      </c>
      <c r="Q336" s="14" t="str" cm="1">
        <f t="array" ref="Q336">IF($F336="","",_xlfn.SWITCH($L336,"Equal allocation",ROUND($M336/12,2),"Weighted Allocation",$M336*_xll.BC.TURNOVER(Connection,$F336,,,Q$2,Q$3,IF(ApplyDimOnActuals="Yes",_xlfn.HSTACK(DimArray,DimValuesArray),""))*$A336/IF($H336=0,12,$H336),"Manual Allocation",AC336))</f>
        <v/>
      </c>
      <c r="R336" s="14" t="str" cm="1">
        <f t="array" ref="R336">IF($F336="","",_xlfn.SWITCH($L336,"Equal allocation",ROUND($M336/12,2),"Weighted Allocation",$M336*_xll.BC.TURNOVER(Connection,$F336,,,R$2,R$3,IF(ApplyDimOnActuals="Yes",_xlfn.HSTACK(DimArray,DimValuesArray),""))*$A336/IF($H336=0,12,$H336),"Manual Allocation",AD336))</f>
        <v/>
      </c>
      <c r="S336" s="14" t="str" cm="1">
        <f t="array" ref="S336">IF($F336="","",_xlfn.SWITCH($L336,"Equal allocation",ROUND($M336/12,2),"Weighted Allocation",$M336*_xll.BC.TURNOVER(Connection,$F336,,,S$2,S$3,IF(ApplyDimOnActuals="Yes",_xlfn.HSTACK(DimArray,DimValuesArray),""))*$A336/IF($H336=0,12,$H336),"Manual Allocation",AE336))</f>
        <v/>
      </c>
      <c r="T336" s="14" t="str" cm="1">
        <f t="array" ref="T336">IF($F336="","",_xlfn.SWITCH($L336,"Equal allocation",ROUND($M336/12,2),"Weighted Allocation",$M336*_xll.BC.TURNOVER(Connection,$F336,,,T$2,T$3,IF(ApplyDimOnActuals="Yes",_xlfn.HSTACK(DimArray,DimValuesArray),""))*$A336/IF($H336=0,12,$H336),"Manual Allocation",AF336))</f>
        <v/>
      </c>
      <c r="U336" s="14" t="str" cm="1">
        <f t="array" ref="U336">IF($F336="","",_xlfn.SWITCH($L336,"Equal allocation",ROUND($M336/12,2),"Weighted Allocation",$M336*_xll.BC.TURNOVER(Connection,$F336,,,U$2,U$3,IF(ApplyDimOnActuals="Yes",_xlfn.HSTACK(DimArray,DimValuesArray),""))*$A336/IF($H336=0,12,$H336),"Manual Allocation",AG336))</f>
        <v/>
      </c>
      <c r="V336" s="14" t="str" cm="1">
        <f t="array" ref="V336">IF($F336="","",_xlfn.SWITCH($L336,"Equal allocation",ROUND($M336/12,2),"Weighted Allocation",$M336*_xll.BC.TURNOVER(Connection,$F336,,,V$2,V$3,IF(ApplyDimOnActuals="Yes",_xlfn.HSTACK(DimArray,DimValuesArray),""))*$A336/IF($H336=0,12,$H336),"Manual Allocation",AH336))</f>
        <v/>
      </c>
      <c r="W336" s="14" t="str" cm="1">
        <f t="array" ref="W336">IF($F336="","",_xlfn.SWITCH($L336,"Equal allocation",ROUND($M336/12,2),"Weighted Allocation",$M336*_xll.BC.TURNOVER(Connection,$F336,,,W$2,W$3,IF(ApplyDimOnActuals="Yes",_xlfn.HSTACK(DimArray,DimValuesArray),""))*$A336/IF($H336=0,12,$H336),"Manual Allocation",AI336))</f>
        <v/>
      </c>
      <c r="X336" s="14" t="str" cm="1">
        <f t="array" ref="X336">IF($F336="","",_xlfn.SWITCH($L336,"Equal allocation",ROUND($M336/12,2),"Weighted Allocation",$M336*_xll.BC.TURNOVER(Connection,$F336,,,X$2,X$3,IF(ApplyDimOnActuals="Yes",_xlfn.HSTACK(DimArray,DimValuesArray),""))*$A336/IF($H336=0,12,$H336),"Manual Allocation",AJ336))</f>
        <v/>
      </c>
      <c r="Y336" s="14" t="str" cm="1">
        <f t="array" ref="Y336">IF($F336="","",_xlfn.SWITCH($L336,"Equal allocation",ROUND($M336/12,2),"Weighted Allocation",$M336*_xll.BC.TURNOVER(Connection,$F336,,,Y$2,Y$3,IF(ApplyDimOnActuals="Yes",_xlfn.HSTACK(DimArray,DimValuesArray),""))*$A336/IF($H336=0,12,$H336),"Manual Allocation",AK336))</f>
        <v/>
      </c>
      <c r="Z336" s="14" t="str" cm="1">
        <f t="array" ref="Z336">IF($F336="","",_xlfn.SWITCH($L336,"Equal allocation",ROUND($M336/12,2),"Weighted Allocation",$M336*_xll.BC.TURNOVER(Connection,$F336,,,Z$2,Z$3,IF(ApplyDimOnActuals="Yes",_xlfn.HSTACK(DimArray,DimValuesArray),""))*$A336/IF($H336=0,12,$H336),"Manual Allocation",AL336))</f>
        <v/>
      </c>
    </row>
    <row r="337" spans="12:26" x14ac:dyDescent="0.45">
      <c r="L337" s="15" t="str">
        <f t="shared" si="15"/>
        <v/>
      </c>
      <c r="M337" s="14" t="str">
        <f t="shared" si="11"/>
        <v/>
      </c>
      <c r="N337" s="14" t="str">
        <f t="shared" si="12"/>
        <v/>
      </c>
      <c r="O337" s="14" t="str" cm="1">
        <f t="array" ref="O337">IF($F337="","",_xlfn.SWITCH($L337,"Equal allocation",ROUND($M337/12,2),"Weighted Allocation",$M337*_xll.BC.TURNOVER(Connection,$F337,,,O$2,O$3,IF(ApplyDimOnActuals="Yes",_xlfn.HSTACK(DimArray,DimValuesArray),""))*$A337/IF($H337=0,12,$H337),"Manual Allocation",AA337))</f>
        <v/>
      </c>
      <c r="P337" s="14" t="str" cm="1">
        <f t="array" ref="P337">IF($F337="","",_xlfn.SWITCH($L337,"Equal allocation",ROUND($M337/12,2),"Weighted Allocation",$M337*_xll.BC.TURNOVER(Connection,$F337,,,P$2,P$3,IF(ApplyDimOnActuals="Yes",_xlfn.HSTACK(DimArray,DimValuesArray),""))*$A337/IF($H337=0,12,$H337),"Manual Allocation",AB337))</f>
        <v/>
      </c>
      <c r="Q337" s="14" t="str" cm="1">
        <f t="array" ref="Q337">IF($F337="","",_xlfn.SWITCH($L337,"Equal allocation",ROUND($M337/12,2),"Weighted Allocation",$M337*_xll.BC.TURNOVER(Connection,$F337,,,Q$2,Q$3,IF(ApplyDimOnActuals="Yes",_xlfn.HSTACK(DimArray,DimValuesArray),""))*$A337/IF($H337=0,12,$H337),"Manual Allocation",AC337))</f>
        <v/>
      </c>
      <c r="R337" s="14" t="str" cm="1">
        <f t="array" ref="R337">IF($F337="","",_xlfn.SWITCH($L337,"Equal allocation",ROUND($M337/12,2),"Weighted Allocation",$M337*_xll.BC.TURNOVER(Connection,$F337,,,R$2,R$3,IF(ApplyDimOnActuals="Yes",_xlfn.HSTACK(DimArray,DimValuesArray),""))*$A337/IF($H337=0,12,$H337),"Manual Allocation",AD337))</f>
        <v/>
      </c>
      <c r="S337" s="14" t="str" cm="1">
        <f t="array" ref="S337">IF($F337="","",_xlfn.SWITCH($L337,"Equal allocation",ROUND($M337/12,2),"Weighted Allocation",$M337*_xll.BC.TURNOVER(Connection,$F337,,,S$2,S$3,IF(ApplyDimOnActuals="Yes",_xlfn.HSTACK(DimArray,DimValuesArray),""))*$A337/IF($H337=0,12,$H337),"Manual Allocation",AE337))</f>
        <v/>
      </c>
      <c r="T337" s="14" t="str" cm="1">
        <f t="array" ref="T337">IF($F337="","",_xlfn.SWITCH($L337,"Equal allocation",ROUND($M337/12,2),"Weighted Allocation",$M337*_xll.BC.TURNOVER(Connection,$F337,,,T$2,T$3,IF(ApplyDimOnActuals="Yes",_xlfn.HSTACK(DimArray,DimValuesArray),""))*$A337/IF($H337=0,12,$H337),"Manual Allocation",AF337))</f>
        <v/>
      </c>
      <c r="U337" s="14" t="str" cm="1">
        <f t="array" ref="U337">IF($F337="","",_xlfn.SWITCH($L337,"Equal allocation",ROUND($M337/12,2),"Weighted Allocation",$M337*_xll.BC.TURNOVER(Connection,$F337,,,U$2,U$3,IF(ApplyDimOnActuals="Yes",_xlfn.HSTACK(DimArray,DimValuesArray),""))*$A337/IF($H337=0,12,$H337),"Manual Allocation",AG337))</f>
        <v/>
      </c>
      <c r="V337" s="14" t="str" cm="1">
        <f t="array" ref="V337">IF($F337="","",_xlfn.SWITCH($L337,"Equal allocation",ROUND($M337/12,2),"Weighted Allocation",$M337*_xll.BC.TURNOVER(Connection,$F337,,,V$2,V$3,IF(ApplyDimOnActuals="Yes",_xlfn.HSTACK(DimArray,DimValuesArray),""))*$A337/IF($H337=0,12,$H337),"Manual Allocation",AH337))</f>
        <v/>
      </c>
      <c r="W337" s="14" t="str" cm="1">
        <f t="array" ref="W337">IF($F337="","",_xlfn.SWITCH($L337,"Equal allocation",ROUND($M337/12,2),"Weighted Allocation",$M337*_xll.BC.TURNOVER(Connection,$F337,,,W$2,W$3,IF(ApplyDimOnActuals="Yes",_xlfn.HSTACK(DimArray,DimValuesArray),""))*$A337/IF($H337=0,12,$H337),"Manual Allocation",AI337))</f>
        <v/>
      </c>
      <c r="X337" s="14" t="str" cm="1">
        <f t="array" ref="X337">IF($F337="","",_xlfn.SWITCH($L337,"Equal allocation",ROUND($M337/12,2),"Weighted Allocation",$M337*_xll.BC.TURNOVER(Connection,$F337,,,X$2,X$3,IF(ApplyDimOnActuals="Yes",_xlfn.HSTACK(DimArray,DimValuesArray),""))*$A337/IF($H337=0,12,$H337),"Manual Allocation",AJ337))</f>
        <v/>
      </c>
      <c r="Y337" s="14" t="str" cm="1">
        <f t="array" ref="Y337">IF($F337="","",_xlfn.SWITCH($L337,"Equal allocation",ROUND($M337/12,2),"Weighted Allocation",$M337*_xll.BC.TURNOVER(Connection,$F337,,,Y$2,Y$3,IF(ApplyDimOnActuals="Yes",_xlfn.HSTACK(DimArray,DimValuesArray),""))*$A337/IF($H337=0,12,$H337),"Manual Allocation",AK337))</f>
        <v/>
      </c>
      <c r="Z337" s="14" t="str" cm="1">
        <f t="array" ref="Z337">IF($F337="","",_xlfn.SWITCH($L337,"Equal allocation",ROUND($M337/12,2),"Weighted Allocation",$M337*_xll.BC.TURNOVER(Connection,$F337,,,Z$2,Z$3,IF(ApplyDimOnActuals="Yes",_xlfn.HSTACK(DimArray,DimValuesArray),""))*$A337/IF($H337=0,12,$H337),"Manual Allocation",AL337))</f>
        <v/>
      </c>
    </row>
    <row r="338" spans="12:26" x14ac:dyDescent="0.45">
      <c r="L338" s="15" t="str">
        <f t="shared" si="15"/>
        <v/>
      </c>
      <c r="M338" s="14" t="str">
        <f t="shared" si="11"/>
        <v/>
      </c>
      <c r="N338" s="14" t="str">
        <f t="shared" si="12"/>
        <v/>
      </c>
      <c r="O338" s="14" t="str" cm="1">
        <f t="array" ref="O338">IF($F338="","",_xlfn.SWITCH($L338,"Equal allocation",ROUND($M338/12,2),"Weighted Allocation",$M338*_xll.BC.TURNOVER(Connection,$F338,,,O$2,O$3,IF(ApplyDimOnActuals="Yes",_xlfn.HSTACK(DimArray,DimValuesArray),""))*$A338/IF($H338=0,12,$H338),"Manual Allocation",AA338))</f>
        <v/>
      </c>
      <c r="P338" s="14" t="str" cm="1">
        <f t="array" ref="P338">IF($F338="","",_xlfn.SWITCH($L338,"Equal allocation",ROUND($M338/12,2),"Weighted Allocation",$M338*_xll.BC.TURNOVER(Connection,$F338,,,P$2,P$3,IF(ApplyDimOnActuals="Yes",_xlfn.HSTACK(DimArray,DimValuesArray),""))*$A338/IF($H338=0,12,$H338),"Manual Allocation",AB338))</f>
        <v/>
      </c>
      <c r="Q338" s="14" t="str" cm="1">
        <f t="array" ref="Q338">IF($F338="","",_xlfn.SWITCH($L338,"Equal allocation",ROUND($M338/12,2),"Weighted Allocation",$M338*_xll.BC.TURNOVER(Connection,$F338,,,Q$2,Q$3,IF(ApplyDimOnActuals="Yes",_xlfn.HSTACK(DimArray,DimValuesArray),""))*$A338/IF($H338=0,12,$H338),"Manual Allocation",AC338))</f>
        <v/>
      </c>
      <c r="R338" s="14" t="str" cm="1">
        <f t="array" ref="R338">IF($F338="","",_xlfn.SWITCH($L338,"Equal allocation",ROUND($M338/12,2),"Weighted Allocation",$M338*_xll.BC.TURNOVER(Connection,$F338,,,R$2,R$3,IF(ApplyDimOnActuals="Yes",_xlfn.HSTACK(DimArray,DimValuesArray),""))*$A338/IF($H338=0,12,$H338),"Manual Allocation",AD338))</f>
        <v/>
      </c>
      <c r="S338" s="14" t="str" cm="1">
        <f t="array" ref="S338">IF($F338="","",_xlfn.SWITCH($L338,"Equal allocation",ROUND($M338/12,2),"Weighted Allocation",$M338*_xll.BC.TURNOVER(Connection,$F338,,,S$2,S$3,IF(ApplyDimOnActuals="Yes",_xlfn.HSTACK(DimArray,DimValuesArray),""))*$A338/IF($H338=0,12,$H338),"Manual Allocation",AE338))</f>
        <v/>
      </c>
      <c r="T338" s="14" t="str" cm="1">
        <f t="array" ref="T338">IF($F338="","",_xlfn.SWITCH($L338,"Equal allocation",ROUND($M338/12,2),"Weighted Allocation",$M338*_xll.BC.TURNOVER(Connection,$F338,,,T$2,T$3,IF(ApplyDimOnActuals="Yes",_xlfn.HSTACK(DimArray,DimValuesArray),""))*$A338/IF($H338=0,12,$H338),"Manual Allocation",AF338))</f>
        <v/>
      </c>
      <c r="U338" s="14" t="str" cm="1">
        <f t="array" ref="U338">IF($F338="","",_xlfn.SWITCH($L338,"Equal allocation",ROUND($M338/12,2),"Weighted Allocation",$M338*_xll.BC.TURNOVER(Connection,$F338,,,U$2,U$3,IF(ApplyDimOnActuals="Yes",_xlfn.HSTACK(DimArray,DimValuesArray),""))*$A338/IF($H338=0,12,$H338),"Manual Allocation",AG338))</f>
        <v/>
      </c>
      <c r="V338" s="14" t="str" cm="1">
        <f t="array" ref="V338">IF($F338="","",_xlfn.SWITCH($L338,"Equal allocation",ROUND($M338/12,2),"Weighted Allocation",$M338*_xll.BC.TURNOVER(Connection,$F338,,,V$2,V$3,IF(ApplyDimOnActuals="Yes",_xlfn.HSTACK(DimArray,DimValuesArray),""))*$A338/IF($H338=0,12,$H338),"Manual Allocation",AH338))</f>
        <v/>
      </c>
      <c r="W338" s="14" t="str" cm="1">
        <f t="array" ref="W338">IF($F338="","",_xlfn.SWITCH($L338,"Equal allocation",ROUND($M338/12,2),"Weighted Allocation",$M338*_xll.BC.TURNOVER(Connection,$F338,,,W$2,W$3,IF(ApplyDimOnActuals="Yes",_xlfn.HSTACK(DimArray,DimValuesArray),""))*$A338/IF($H338=0,12,$H338),"Manual Allocation",AI338))</f>
        <v/>
      </c>
      <c r="X338" s="14" t="str" cm="1">
        <f t="array" ref="X338">IF($F338="","",_xlfn.SWITCH($L338,"Equal allocation",ROUND($M338/12,2),"Weighted Allocation",$M338*_xll.BC.TURNOVER(Connection,$F338,,,X$2,X$3,IF(ApplyDimOnActuals="Yes",_xlfn.HSTACK(DimArray,DimValuesArray),""))*$A338/IF($H338=0,12,$H338),"Manual Allocation",AJ338))</f>
        <v/>
      </c>
      <c r="Y338" s="14" t="str" cm="1">
        <f t="array" ref="Y338">IF($F338="","",_xlfn.SWITCH($L338,"Equal allocation",ROUND($M338/12,2),"Weighted Allocation",$M338*_xll.BC.TURNOVER(Connection,$F338,,,Y$2,Y$3,IF(ApplyDimOnActuals="Yes",_xlfn.HSTACK(DimArray,DimValuesArray),""))*$A338/IF($H338=0,12,$H338),"Manual Allocation",AK338))</f>
        <v/>
      </c>
      <c r="Z338" s="14" t="str" cm="1">
        <f t="array" ref="Z338">IF($F338="","",_xlfn.SWITCH($L338,"Equal allocation",ROUND($M338/12,2),"Weighted Allocation",$M338*_xll.BC.TURNOVER(Connection,$F338,,,Z$2,Z$3,IF(ApplyDimOnActuals="Yes",_xlfn.HSTACK(DimArray,DimValuesArray),""))*$A338/IF($H338=0,12,$H338),"Manual Allocation",AL338))</f>
        <v/>
      </c>
    </row>
    <row r="339" spans="12:26" x14ac:dyDescent="0.45">
      <c r="L339" s="15" t="str">
        <f t="shared" si="15"/>
        <v/>
      </c>
      <c r="M339" s="14" t="str">
        <f t="shared" si="11"/>
        <v/>
      </c>
      <c r="N339" s="14" t="str">
        <f t="shared" si="12"/>
        <v/>
      </c>
      <c r="O339" s="14" t="str" cm="1">
        <f t="array" ref="O339">IF($F339="","",_xlfn.SWITCH($L339,"Equal allocation",ROUND($M339/12,2),"Weighted Allocation",$M339*_xll.BC.TURNOVER(Connection,$F339,,,O$2,O$3,IF(ApplyDimOnActuals="Yes",_xlfn.HSTACK(DimArray,DimValuesArray),""))*$A339/IF($H339=0,12,$H339),"Manual Allocation",AA339))</f>
        <v/>
      </c>
      <c r="P339" s="14" t="str" cm="1">
        <f t="array" ref="P339">IF($F339="","",_xlfn.SWITCH($L339,"Equal allocation",ROUND($M339/12,2),"Weighted Allocation",$M339*_xll.BC.TURNOVER(Connection,$F339,,,P$2,P$3,IF(ApplyDimOnActuals="Yes",_xlfn.HSTACK(DimArray,DimValuesArray),""))*$A339/IF($H339=0,12,$H339),"Manual Allocation",AB339))</f>
        <v/>
      </c>
      <c r="Q339" s="14" t="str" cm="1">
        <f t="array" ref="Q339">IF($F339="","",_xlfn.SWITCH($L339,"Equal allocation",ROUND($M339/12,2),"Weighted Allocation",$M339*_xll.BC.TURNOVER(Connection,$F339,,,Q$2,Q$3,IF(ApplyDimOnActuals="Yes",_xlfn.HSTACK(DimArray,DimValuesArray),""))*$A339/IF($H339=0,12,$H339),"Manual Allocation",AC339))</f>
        <v/>
      </c>
      <c r="R339" s="14" t="str" cm="1">
        <f t="array" ref="R339">IF($F339="","",_xlfn.SWITCH($L339,"Equal allocation",ROUND($M339/12,2),"Weighted Allocation",$M339*_xll.BC.TURNOVER(Connection,$F339,,,R$2,R$3,IF(ApplyDimOnActuals="Yes",_xlfn.HSTACK(DimArray,DimValuesArray),""))*$A339/IF($H339=0,12,$H339),"Manual Allocation",AD339))</f>
        <v/>
      </c>
      <c r="S339" s="14" t="str" cm="1">
        <f t="array" ref="S339">IF($F339="","",_xlfn.SWITCH($L339,"Equal allocation",ROUND($M339/12,2),"Weighted Allocation",$M339*_xll.BC.TURNOVER(Connection,$F339,,,S$2,S$3,IF(ApplyDimOnActuals="Yes",_xlfn.HSTACK(DimArray,DimValuesArray),""))*$A339/IF($H339=0,12,$H339),"Manual Allocation",AE339))</f>
        <v/>
      </c>
      <c r="T339" s="14" t="str" cm="1">
        <f t="array" ref="T339">IF($F339="","",_xlfn.SWITCH($L339,"Equal allocation",ROUND($M339/12,2),"Weighted Allocation",$M339*_xll.BC.TURNOVER(Connection,$F339,,,T$2,T$3,IF(ApplyDimOnActuals="Yes",_xlfn.HSTACK(DimArray,DimValuesArray),""))*$A339/IF($H339=0,12,$H339),"Manual Allocation",AF339))</f>
        <v/>
      </c>
      <c r="U339" s="14" t="str" cm="1">
        <f t="array" ref="U339">IF($F339="","",_xlfn.SWITCH($L339,"Equal allocation",ROUND($M339/12,2),"Weighted Allocation",$M339*_xll.BC.TURNOVER(Connection,$F339,,,U$2,U$3,IF(ApplyDimOnActuals="Yes",_xlfn.HSTACK(DimArray,DimValuesArray),""))*$A339/IF($H339=0,12,$H339),"Manual Allocation",AG339))</f>
        <v/>
      </c>
      <c r="V339" s="14" t="str" cm="1">
        <f t="array" ref="V339">IF($F339="","",_xlfn.SWITCH($L339,"Equal allocation",ROUND($M339/12,2),"Weighted Allocation",$M339*_xll.BC.TURNOVER(Connection,$F339,,,V$2,V$3,IF(ApplyDimOnActuals="Yes",_xlfn.HSTACK(DimArray,DimValuesArray),""))*$A339/IF($H339=0,12,$H339),"Manual Allocation",AH339))</f>
        <v/>
      </c>
      <c r="W339" s="14" t="str" cm="1">
        <f t="array" ref="W339">IF($F339="","",_xlfn.SWITCH($L339,"Equal allocation",ROUND($M339/12,2),"Weighted Allocation",$M339*_xll.BC.TURNOVER(Connection,$F339,,,W$2,W$3,IF(ApplyDimOnActuals="Yes",_xlfn.HSTACK(DimArray,DimValuesArray),""))*$A339/IF($H339=0,12,$H339),"Manual Allocation",AI339))</f>
        <v/>
      </c>
      <c r="X339" s="14" t="str" cm="1">
        <f t="array" ref="X339">IF($F339="","",_xlfn.SWITCH($L339,"Equal allocation",ROUND($M339/12,2),"Weighted Allocation",$M339*_xll.BC.TURNOVER(Connection,$F339,,,X$2,X$3,IF(ApplyDimOnActuals="Yes",_xlfn.HSTACK(DimArray,DimValuesArray),""))*$A339/IF($H339=0,12,$H339),"Manual Allocation",AJ339))</f>
        <v/>
      </c>
      <c r="Y339" s="14" t="str" cm="1">
        <f t="array" ref="Y339">IF($F339="","",_xlfn.SWITCH($L339,"Equal allocation",ROUND($M339/12,2),"Weighted Allocation",$M339*_xll.BC.TURNOVER(Connection,$F339,,,Y$2,Y$3,IF(ApplyDimOnActuals="Yes",_xlfn.HSTACK(DimArray,DimValuesArray),""))*$A339/IF($H339=0,12,$H339),"Manual Allocation",AK339))</f>
        <v/>
      </c>
      <c r="Z339" s="14" t="str" cm="1">
        <f t="array" ref="Z339">IF($F339="","",_xlfn.SWITCH($L339,"Equal allocation",ROUND($M339/12,2),"Weighted Allocation",$M339*_xll.BC.TURNOVER(Connection,$F339,,,Z$2,Z$3,IF(ApplyDimOnActuals="Yes",_xlfn.HSTACK(DimArray,DimValuesArray),""))*$A339/IF($H339=0,12,$H339),"Manual Allocation",AL339))</f>
        <v/>
      </c>
    </row>
    <row r="340" spans="12:26" x14ac:dyDescent="0.45">
      <c r="L340" s="15" t="str">
        <f t="shared" si="15"/>
        <v/>
      </c>
      <c r="M340" s="14" t="str">
        <f t="shared" si="11"/>
        <v/>
      </c>
      <c r="N340" s="14" t="str">
        <f t="shared" si="12"/>
        <v/>
      </c>
      <c r="O340" s="14" t="str" cm="1">
        <f t="array" ref="O340">IF($F340="","",_xlfn.SWITCH($L340,"Equal allocation",ROUND($M340/12,2),"Weighted Allocation",$M340*_xll.BC.TURNOVER(Connection,$F340,,,O$2,O$3,IF(ApplyDimOnActuals="Yes",_xlfn.HSTACK(DimArray,DimValuesArray),""))*$A340/IF($H340=0,12,$H340),"Manual Allocation",AA340))</f>
        <v/>
      </c>
      <c r="P340" s="14" t="str" cm="1">
        <f t="array" ref="P340">IF($F340="","",_xlfn.SWITCH($L340,"Equal allocation",ROUND($M340/12,2),"Weighted Allocation",$M340*_xll.BC.TURNOVER(Connection,$F340,,,P$2,P$3,IF(ApplyDimOnActuals="Yes",_xlfn.HSTACK(DimArray,DimValuesArray),""))*$A340/IF($H340=0,12,$H340),"Manual Allocation",AB340))</f>
        <v/>
      </c>
      <c r="Q340" s="14" t="str" cm="1">
        <f t="array" ref="Q340">IF($F340="","",_xlfn.SWITCH($L340,"Equal allocation",ROUND($M340/12,2),"Weighted Allocation",$M340*_xll.BC.TURNOVER(Connection,$F340,,,Q$2,Q$3,IF(ApplyDimOnActuals="Yes",_xlfn.HSTACK(DimArray,DimValuesArray),""))*$A340/IF($H340=0,12,$H340),"Manual Allocation",AC340))</f>
        <v/>
      </c>
      <c r="R340" s="14" t="str" cm="1">
        <f t="array" ref="R340">IF($F340="","",_xlfn.SWITCH($L340,"Equal allocation",ROUND($M340/12,2),"Weighted Allocation",$M340*_xll.BC.TURNOVER(Connection,$F340,,,R$2,R$3,IF(ApplyDimOnActuals="Yes",_xlfn.HSTACK(DimArray,DimValuesArray),""))*$A340/IF($H340=0,12,$H340),"Manual Allocation",AD340))</f>
        <v/>
      </c>
      <c r="S340" s="14" t="str" cm="1">
        <f t="array" ref="S340">IF($F340="","",_xlfn.SWITCH($L340,"Equal allocation",ROUND($M340/12,2),"Weighted Allocation",$M340*_xll.BC.TURNOVER(Connection,$F340,,,S$2,S$3,IF(ApplyDimOnActuals="Yes",_xlfn.HSTACK(DimArray,DimValuesArray),""))*$A340/IF($H340=0,12,$H340),"Manual Allocation",AE340))</f>
        <v/>
      </c>
      <c r="T340" s="14" t="str" cm="1">
        <f t="array" ref="T340">IF($F340="","",_xlfn.SWITCH($L340,"Equal allocation",ROUND($M340/12,2),"Weighted Allocation",$M340*_xll.BC.TURNOVER(Connection,$F340,,,T$2,T$3,IF(ApplyDimOnActuals="Yes",_xlfn.HSTACK(DimArray,DimValuesArray),""))*$A340/IF($H340=0,12,$H340),"Manual Allocation",AF340))</f>
        <v/>
      </c>
      <c r="U340" s="14" t="str" cm="1">
        <f t="array" ref="U340">IF($F340="","",_xlfn.SWITCH($L340,"Equal allocation",ROUND($M340/12,2),"Weighted Allocation",$M340*_xll.BC.TURNOVER(Connection,$F340,,,U$2,U$3,IF(ApplyDimOnActuals="Yes",_xlfn.HSTACK(DimArray,DimValuesArray),""))*$A340/IF($H340=0,12,$H340),"Manual Allocation",AG340))</f>
        <v/>
      </c>
      <c r="V340" s="14" t="str" cm="1">
        <f t="array" ref="V340">IF($F340="","",_xlfn.SWITCH($L340,"Equal allocation",ROUND($M340/12,2),"Weighted Allocation",$M340*_xll.BC.TURNOVER(Connection,$F340,,,V$2,V$3,IF(ApplyDimOnActuals="Yes",_xlfn.HSTACK(DimArray,DimValuesArray),""))*$A340/IF($H340=0,12,$H340),"Manual Allocation",AH340))</f>
        <v/>
      </c>
      <c r="W340" s="14" t="str" cm="1">
        <f t="array" ref="W340">IF($F340="","",_xlfn.SWITCH($L340,"Equal allocation",ROUND($M340/12,2),"Weighted Allocation",$M340*_xll.BC.TURNOVER(Connection,$F340,,,W$2,W$3,IF(ApplyDimOnActuals="Yes",_xlfn.HSTACK(DimArray,DimValuesArray),""))*$A340/IF($H340=0,12,$H340),"Manual Allocation",AI340))</f>
        <v/>
      </c>
      <c r="X340" s="14" t="str" cm="1">
        <f t="array" ref="X340">IF($F340="","",_xlfn.SWITCH($L340,"Equal allocation",ROUND($M340/12,2),"Weighted Allocation",$M340*_xll.BC.TURNOVER(Connection,$F340,,,X$2,X$3,IF(ApplyDimOnActuals="Yes",_xlfn.HSTACK(DimArray,DimValuesArray),""))*$A340/IF($H340=0,12,$H340),"Manual Allocation",AJ340))</f>
        <v/>
      </c>
      <c r="Y340" s="14" t="str" cm="1">
        <f t="array" ref="Y340">IF($F340="","",_xlfn.SWITCH($L340,"Equal allocation",ROUND($M340/12,2),"Weighted Allocation",$M340*_xll.BC.TURNOVER(Connection,$F340,,,Y$2,Y$3,IF(ApplyDimOnActuals="Yes",_xlfn.HSTACK(DimArray,DimValuesArray),""))*$A340/IF($H340=0,12,$H340),"Manual Allocation",AK340))</f>
        <v/>
      </c>
      <c r="Z340" s="14" t="str" cm="1">
        <f t="array" ref="Z340">IF($F340="","",_xlfn.SWITCH($L340,"Equal allocation",ROUND($M340/12,2),"Weighted Allocation",$M340*_xll.BC.TURNOVER(Connection,$F340,,,Z$2,Z$3,IF(ApplyDimOnActuals="Yes",_xlfn.HSTACK(DimArray,DimValuesArray),""))*$A340/IF($H340=0,12,$H340),"Manual Allocation",AL340))</f>
        <v/>
      </c>
    </row>
    <row r="341" spans="12:26" x14ac:dyDescent="0.45">
      <c r="L341" s="15" t="str">
        <f t="shared" si="15"/>
        <v/>
      </c>
      <c r="M341" s="14" t="str">
        <f t="shared" si="11"/>
        <v/>
      </c>
      <c r="N341" s="14" t="str">
        <f t="shared" si="12"/>
        <v/>
      </c>
      <c r="O341" s="14" t="str" cm="1">
        <f t="array" ref="O341">IF($F341="","",_xlfn.SWITCH($L341,"Equal allocation",ROUND($M341/12,2),"Weighted Allocation",$M341*_xll.BC.TURNOVER(Connection,$F341,,,O$2,O$3,IF(ApplyDimOnActuals="Yes",_xlfn.HSTACK(DimArray,DimValuesArray),""))*$A341/IF($H341=0,12,$H341),"Manual Allocation",AA341))</f>
        <v/>
      </c>
      <c r="P341" s="14" t="str" cm="1">
        <f t="array" ref="P341">IF($F341="","",_xlfn.SWITCH($L341,"Equal allocation",ROUND($M341/12,2),"Weighted Allocation",$M341*_xll.BC.TURNOVER(Connection,$F341,,,P$2,P$3,IF(ApplyDimOnActuals="Yes",_xlfn.HSTACK(DimArray,DimValuesArray),""))*$A341/IF($H341=0,12,$H341),"Manual Allocation",AB341))</f>
        <v/>
      </c>
      <c r="Q341" s="14" t="str" cm="1">
        <f t="array" ref="Q341">IF($F341="","",_xlfn.SWITCH($L341,"Equal allocation",ROUND($M341/12,2),"Weighted Allocation",$M341*_xll.BC.TURNOVER(Connection,$F341,,,Q$2,Q$3,IF(ApplyDimOnActuals="Yes",_xlfn.HSTACK(DimArray,DimValuesArray),""))*$A341/IF($H341=0,12,$H341),"Manual Allocation",AC341))</f>
        <v/>
      </c>
      <c r="R341" s="14" t="str" cm="1">
        <f t="array" ref="R341">IF($F341="","",_xlfn.SWITCH($L341,"Equal allocation",ROUND($M341/12,2),"Weighted Allocation",$M341*_xll.BC.TURNOVER(Connection,$F341,,,R$2,R$3,IF(ApplyDimOnActuals="Yes",_xlfn.HSTACK(DimArray,DimValuesArray),""))*$A341/IF($H341=0,12,$H341),"Manual Allocation",AD341))</f>
        <v/>
      </c>
      <c r="S341" s="14" t="str" cm="1">
        <f t="array" ref="S341">IF($F341="","",_xlfn.SWITCH($L341,"Equal allocation",ROUND($M341/12,2),"Weighted Allocation",$M341*_xll.BC.TURNOVER(Connection,$F341,,,S$2,S$3,IF(ApplyDimOnActuals="Yes",_xlfn.HSTACK(DimArray,DimValuesArray),""))*$A341/IF($H341=0,12,$H341),"Manual Allocation",AE341))</f>
        <v/>
      </c>
      <c r="T341" s="14" t="str" cm="1">
        <f t="array" ref="T341">IF($F341="","",_xlfn.SWITCH($L341,"Equal allocation",ROUND($M341/12,2),"Weighted Allocation",$M341*_xll.BC.TURNOVER(Connection,$F341,,,T$2,T$3,IF(ApplyDimOnActuals="Yes",_xlfn.HSTACK(DimArray,DimValuesArray),""))*$A341/IF($H341=0,12,$H341),"Manual Allocation",AF341))</f>
        <v/>
      </c>
      <c r="U341" s="14" t="str" cm="1">
        <f t="array" ref="U341">IF($F341="","",_xlfn.SWITCH($L341,"Equal allocation",ROUND($M341/12,2),"Weighted Allocation",$M341*_xll.BC.TURNOVER(Connection,$F341,,,U$2,U$3,IF(ApplyDimOnActuals="Yes",_xlfn.HSTACK(DimArray,DimValuesArray),""))*$A341/IF($H341=0,12,$H341),"Manual Allocation",AG341))</f>
        <v/>
      </c>
      <c r="V341" s="14" t="str" cm="1">
        <f t="array" ref="V341">IF($F341="","",_xlfn.SWITCH($L341,"Equal allocation",ROUND($M341/12,2),"Weighted Allocation",$M341*_xll.BC.TURNOVER(Connection,$F341,,,V$2,V$3,IF(ApplyDimOnActuals="Yes",_xlfn.HSTACK(DimArray,DimValuesArray),""))*$A341/IF($H341=0,12,$H341),"Manual Allocation",AH341))</f>
        <v/>
      </c>
      <c r="W341" s="14" t="str" cm="1">
        <f t="array" ref="W341">IF($F341="","",_xlfn.SWITCH($L341,"Equal allocation",ROUND($M341/12,2),"Weighted Allocation",$M341*_xll.BC.TURNOVER(Connection,$F341,,,W$2,W$3,IF(ApplyDimOnActuals="Yes",_xlfn.HSTACK(DimArray,DimValuesArray),""))*$A341/IF($H341=0,12,$H341),"Manual Allocation",AI341))</f>
        <v/>
      </c>
      <c r="X341" s="14" t="str" cm="1">
        <f t="array" ref="X341">IF($F341="","",_xlfn.SWITCH($L341,"Equal allocation",ROUND($M341/12,2),"Weighted Allocation",$M341*_xll.BC.TURNOVER(Connection,$F341,,,X$2,X$3,IF(ApplyDimOnActuals="Yes",_xlfn.HSTACK(DimArray,DimValuesArray),""))*$A341/IF($H341=0,12,$H341),"Manual Allocation",AJ341))</f>
        <v/>
      </c>
      <c r="Y341" s="14" t="str" cm="1">
        <f t="array" ref="Y341">IF($F341="","",_xlfn.SWITCH($L341,"Equal allocation",ROUND($M341/12,2),"Weighted Allocation",$M341*_xll.BC.TURNOVER(Connection,$F341,,,Y$2,Y$3,IF(ApplyDimOnActuals="Yes",_xlfn.HSTACK(DimArray,DimValuesArray),""))*$A341/IF($H341=0,12,$H341),"Manual Allocation",AK341))</f>
        <v/>
      </c>
      <c r="Z341" s="14" t="str" cm="1">
        <f t="array" ref="Z341">IF($F341="","",_xlfn.SWITCH($L341,"Equal allocation",ROUND($M341/12,2),"Weighted Allocation",$M341*_xll.BC.TURNOVER(Connection,$F341,,,Z$2,Z$3,IF(ApplyDimOnActuals="Yes",_xlfn.HSTACK(DimArray,DimValuesArray),""))*$A341/IF($H341=0,12,$H341),"Manual Allocation",AL341))</f>
        <v/>
      </c>
    </row>
    <row r="342" spans="12:26" x14ac:dyDescent="0.45">
      <c r="L342" s="15" t="str">
        <f t="shared" si="15"/>
        <v/>
      </c>
      <c r="M342" s="14" t="str">
        <f t="shared" si="11"/>
        <v/>
      </c>
      <c r="N342" s="14" t="str">
        <f t="shared" si="12"/>
        <v/>
      </c>
      <c r="O342" s="14" t="str" cm="1">
        <f t="array" ref="O342">IF($F342="","",_xlfn.SWITCH($L342,"Equal allocation",ROUND($M342/12,2),"Weighted Allocation",$M342*_xll.BC.TURNOVER(Connection,$F342,,,O$2,O$3,IF(ApplyDimOnActuals="Yes",_xlfn.HSTACK(DimArray,DimValuesArray),""))*$A342/IF($H342=0,12,$H342),"Manual Allocation",AA342))</f>
        <v/>
      </c>
      <c r="P342" s="14" t="str" cm="1">
        <f t="array" ref="P342">IF($F342="","",_xlfn.SWITCH($L342,"Equal allocation",ROUND($M342/12,2),"Weighted Allocation",$M342*_xll.BC.TURNOVER(Connection,$F342,,,P$2,P$3,IF(ApplyDimOnActuals="Yes",_xlfn.HSTACK(DimArray,DimValuesArray),""))*$A342/IF($H342=0,12,$H342),"Manual Allocation",AB342))</f>
        <v/>
      </c>
      <c r="Q342" s="14" t="str" cm="1">
        <f t="array" ref="Q342">IF($F342="","",_xlfn.SWITCH($L342,"Equal allocation",ROUND($M342/12,2),"Weighted Allocation",$M342*_xll.BC.TURNOVER(Connection,$F342,,,Q$2,Q$3,IF(ApplyDimOnActuals="Yes",_xlfn.HSTACK(DimArray,DimValuesArray),""))*$A342/IF($H342=0,12,$H342),"Manual Allocation",AC342))</f>
        <v/>
      </c>
      <c r="R342" s="14" t="str" cm="1">
        <f t="array" ref="R342">IF($F342="","",_xlfn.SWITCH($L342,"Equal allocation",ROUND($M342/12,2),"Weighted Allocation",$M342*_xll.BC.TURNOVER(Connection,$F342,,,R$2,R$3,IF(ApplyDimOnActuals="Yes",_xlfn.HSTACK(DimArray,DimValuesArray),""))*$A342/IF($H342=0,12,$H342),"Manual Allocation",AD342))</f>
        <v/>
      </c>
      <c r="S342" s="14" t="str" cm="1">
        <f t="array" ref="S342">IF($F342="","",_xlfn.SWITCH($L342,"Equal allocation",ROUND($M342/12,2),"Weighted Allocation",$M342*_xll.BC.TURNOVER(Connection,$F342,,,S$2,S$3,IF(ApplyDimOnActuals="Yes",_xlfn.HSTACK(DimArray,DimValuesArray),""))*$A342/IF($H342=0,12,$H342),"Manual Allocation",AE342))</f>
        <v/>
      </c>
      <c r="T342" s="14" t="str" cm="1">
        <f t="array" ref="T342">IF($F342="","",_xlfn.SWITCH($L342,"Equal allocation",ROUND($M342/12,2),"Weighted Allocation",$M342*_xll.BC.TURNOVER(Connection,$F342,,,T$2,T$3,IF(ApplyDimOnActuals="Yes",_xlfn.HSTACK(DimArray,DimValuesArray),""))*$A342/IF($H342=0,12,$H342),"Manual Allocation",AF342))</f>
        <v/>
      </c>
      <c r="U342" s="14" t="str" cm="1">
        <f t="array" ref="U342">IF($F342="","",_xlfn.SWITCH($L342,"Equal allocation",ROUND($M342/12,2),"Weighted Allocation",$M342*_xll.BC.TURNOVER(Connection,$F342,,,U$2,U$3,IF(ApplyDimOnActuals="Yes",_xlfn.HSTACK(DimArray,DimValuesArray),""))*$A342/IF($H342=0,12,$H342),"Manual Allocation",AG342))</f>
        <v/>
      </c>
      <c r="V342" s="14" t="str" cm="1">
        <f t="array" ref="V342">IF($F342="","",_xlfn.SWITCH($L342,"Equal allocation",ROUND($M342/12,2),"Weighted Allocation",$M342*_xll.BC.TURNOVER(Connection,$F342,,,V$2,V$3,IF(ApplyDimOnActuals="Yes",_xlfn.HSTACK(DimArray,DimValuesArray),""))*$A342/IF($H342=0,12,$H342),"Manual Allocation",AH342))</f>
        <v/>
      </c>
      <c r="W342" s="14" t="str" cm="1">
        <f t="array" ref="W342">IF($F342="","",_xlfn.SWITCH($L342,"Equal allocation",ROUND($M342/12,2),"Weighted Allocation",$M342*_xll.BC.TURNOVER(Connection,$F342,,,W$2,W$3,IF(ApplyDimOnActuals="Yes",_xlfn.HSTACK(DimArray,DimValuesArray),""))*$A342/IF($H342=0,12,$H342),"Manual Allocation",AI342))</f>
        <v/>
      </c>
      <c r="X342" s="14" t="str" cm="1">
        <f t="array" ref="X342">IF($F342="","",_xlfn.SWITCH($L342,"Equal allocation",ROUND($M342/12,2),"Weighted Allocation",$M342*_xll.BC.TURNOVER(Connection,$F342,,,X$2,X$3,IF(ApplyDimOnActuals="Yes",_xlfn.HSTACK(DimArray,DimValuesArray),""))*$A342/IF($H342=0,12,$H342),"Manual Allocation",AJ342))</f>
        <v/>
      </c>
      <c r="Y342" s="14" t="str" cm="1">
        <f t="array" ref="Y342">IF($F342="","",_xlfn.SWITCH($L342,"Equal allocation",ROUND($M342/12,2),"Weighted Allocation",$M342*_xll.BC.TURNOVER(Connection,$F342,,,Y$2,Y$3,IF(ApplyDimOnActuals="Yes",_xlfn.HSTACK(DimArray,DimValuesArray),""))*$A342/IF($H342=0,12,$H342),"Manual Allocation",AK342))</f>
        <v/>
      </c>
      <c r="Z342" s="14" t="str" cm="1">
        <f t="array" ref="Z342">IF($F342="","",_xlfn.SWITCH($L342,"Equal allocation",ROUND($M342/12,2),"Weighted Allocation",$M342*_xll.BC.TURNOVER(Connection,$F342,,,Z$2,Z$3,IF(ApplyDimOnActuals="Yes",_xlfn.HSTACK(DimArray,DimValuesArray),""))*$A342/IF($H342=0,12,$H342),"Manual Allocation",AL342))</f>
        <v/>
      </c>
    </row>
    <row r="343" spans="12:26" x14ac:dyDescent="0.45">
      <c r="L343" s="15" t="str">
        <f t="shared" si="15"/>
        <v/>
      </c>
      <c r="M343" s="14" t="str">
        <f t="shared" si="11"/>
        <v/>
      </c>
      <c r="N343" s="14" t="str">
        <f t="shared" si="12"/>
        <v/>
      </c>
      <c r="O343" s="14" t="str" cm="1">
        <f t="array" ref="O343">IF($F343="","",_xlfn.SWITCH($L343,"Equal allocation",ROUND($M343/12,2),"Weighted Allocation",$M343*_xll.BC.TURNOVER(Connection,$F343,,,O$2,O$3,IF(ApplyDimOnActuals="Yes",_xlfn.HSTACK(DimArray,DimValuesArray),""))*$A343/IF($H343=0,12,$H343),"Manual Allocation",AA343))</f>
        <v/>
      </c>
      <c r="P343" s="14" t="str" cm="1">
        <f t="array" ref="P343">IF($F343="","",_xlfn.SWITCH($L343,"Equal allocation",ROUND($M343/12,2),"Weighted Allocation",$M343*_xll.BC.TURNOVER(Connection,$F343,,,P$2,P$3,IF(ApplyDimOnActuals="Yes",_xlfn.HSTACK(DimArray,DimValuesArray),""))*$A343/IF($H343=0,12,$H343),"Manual Allocation",AB343))</f>
        <v/>
      </c>
      <c r="Q343" s="14" t="str" cm="1">
        <f t="array" ref="Q343">IF($F343="","",_xlfn.SWITCH($L343,"Equal allocation",ROUND($M343/12,2),"Weighted Allocation",$M343*_xll.BC.TURNOVER(Connection,$F343,,,Q$2,Q$3,IF(ApplyDimOnActuals="Yes",_xlfn.HSTACK(DimArray,DimValuesArray),""))*$A343/IF($H343=0,12,$H343),"Manual Allocation",AC343))</f>
        <v/>
      </c>
      <c r="R343" s="14" t="str" cm="1">
        <f t="array" ref="R343">IF($F343="","",_xlfn.SWITCH($L343,"Equal allocation",ROUND($M343/12,2),"Weighted Allocation",$M343*_xll.BC.TURNOVER(Connection,$F343,,,R$2,R$3,IF(ApplyDimOnActuals="Yes",_xlfn.HSTACK(DimArray,DimValuesArray),""))*$A343/IF($H343=0,12,$H343),"Manual Allocation",AD343))</f>
        <v/>
      </c>
      <c r="S343" s="14" t="str" cm="1">
        <f t="array" ref="S343">IF($F343="","",_xlfn.SWITCH($L343,"Equal allocation",ROUND($M343/12,2),"Weighted Allocation",$M343*_xll.BC.TURNOVER(Connection,$F343,,,S$2,S$3,IF(ApplyDimOnActuals="Yes",_xlfn.HSTACK(DimArray,DimValuesArray),""))*$A343/IF($H343=0,12,$H343),"Manual Allocation",AE343))</f>
        <v/>
      </c>
      <c r="T343" s="14" t="str" cm="1">
        <f t="array" ref="T343">IF($F343="","",_xlfn.SWITCH($L343,"Equal allocation",ROUND($M343/12,2),"Weighted Allocation",$M343*_xll.BC.TURNOVER(Connection,$F343,,,T$2,T$3,IF(ApplyDimOnActuals="Yes",_xlfn.HSTACK(DimArray,DimValuesArray),""))*$A343/IF($H343=0,12,$H343),"Manual Allocation",AF343))</f>
        <v/>
      </c>
      <c r="U343" s="14" t="str" cm="1">
        <f t="array" ref="U343">IF($F343="","",_xlfn.SWITCH($L343,"Equal allocation",ROUND($M343/12,2),"Weighted Allocation",$M343*_xll.BC.TURNOVER(Connection,$F343,,,U$2,U$3,IF(ApplyDimOnActuals="Yes",_xlfn.HSTACK(DimArray,DimValuesArray),""))*$A343/IF($H343=0,12,$H343),"Manual Allocation",AG343))</f>
        <v/>
      </c>
      <c r="V343" s="14" t="str" cm="1">
        <f t="array" ref="V343">IF($F343="","",_xlfn.SWITCH($L343,"Equal allocation",ROUND($M343/12,2),"Weighted Allocation",$M343*_xll.BC.TURNOVER(Connection,$F343,,,V$2,V$3,IF(ApplyDimOnActuals="Yes",_xlfn.HSTACK(DimArray,DimValuesArray),""))*$A343/IF($H343=0,12,$H343),"Manual Allocation",AH343))</f>
        <v/>
      </c>
      <c r="W343" s="14" t="str" cm="1">
        <f t="array" ref="W343">IF($F343="","",_xlfn.SWITCH($L343,"Equal allocation",ROUND($M343/12,2),"Weighted Allocation",$M343*_xll.BC.TURNOVER(Connection,$F343,,,W$2,W$3,IF(ApplyDimOnActuals="Yes",_xlfn.HSTACK(DimArray,DimValuesArray),""))*$A343/IF($H343=0,12,$H343),"Manual Allocation",AI343))</f>
        <v/>
      </c>
      <c r="X343" s="14" t="str" cm="1">
        <f t="array" ref="X343">IF($F343="","",_xlfn.SWITCH($L343,"Equal allocation",ROUND($M343/12,2),"Weighted Allocation",$M343*_xll.BC.TURNOVER(Connection,$F343,,,X$2,X$3,IF(ApplyDimOnActuals="Yes",_xlfn.HSTACK(DimArray,DimValuesArray),""))*$A343/IF($H343=0,12,$H343),"Manual Allocation",AJ343))</f>
        <v/>
      </c>
      <c r="Y343" s="14" t="str" cm="1">
        <f t="array" ref="Y343">IF($F343="","",_xlfn.SWITCH($L343,"Equal allocation",ROUND($M343/12,2),"Weighted Allocation",$M343*_xll.BC.TURNOVER(Connection,$F343,,,Y$2,Y$3,IF(ApplyDimOnActuals="Yes",_xlfn.HSTACK(DimArray,DimValuesArray),""))*$A343/IF($H343=0,12,$H343),"Manual Allocation",AK343))</f>
        <v/>
      </c>
      <c r="Z343" s="14" t="str" cm="1">
        <f t="array" ref="Z343">IF($F343="","",_xlfn.SWITCH($L343,"Equal allocation",ROUND($M343/12,2),"Weighted Allocation",$M343*_xll.BC.TURNOVER(Connection,$F343,,,Z$2,Z$3,IF(ApplyDimOnActuals="Yes",_xlfn.HSTACK(DimArray,DimValuesArray),""))*$A343/IF($H343=0,12,$H343),"Manual Allocation",AL343))</f>
        <v/>
      </c>
    </row>
    <row r="344" spans="12:26" x14ac:dyDescent="0.45">
      <c r="L344" s="15" t="str">
        <f t="shared" si="15"/>
        <v/>
      </c>
      <c r="M344" s="14" t="str">
        <f t="shared" si="11"/>
        <v/>
      </c>
      <c r="N344" s="14" t="str">
        <f t="shared" si="12"/>
        <v/>
      </c>
      <c r="O344" s="14" t="str" cm="1">
        <f t="array" ref="O344">IF($F344="","",_xlfn.SWITCH($L344,"Equal allocation",ROUND($M344/12,2),"Weighted Allocation",$M344*_xll.BC.TURNOVER(Connection,$F344,,,O$2,O$3,IF(ApplyDimOnActuals="Yes",_xlfn.HSTACK(DimArray,DimValuesArray),""))*$A344/IF($H344=0,12,$H344),"Manual Allocation",AA344))</f>
        <v/>
      </c>
      <c r="P344" s="14" t="str" cm="1">
        <f t="array" ref="P344">IF($F344="","",_xlfn.SWITCH($L344,"Equal allocation",ROUND($M344/12,2),"Weighted Allocation",$M344*_xll.BC.TURNOVER(Connection,$F344,,,P$2,P$3,IF(ApplyDimOnActuals="Yes",_xlfn.HSTACK(DimArray,DimValuesArray),""))*$A344/IF($H344=0,12,$H344),"Manual Allocation",AB344))</f>
        <v/>
      </c>
      <c r="Q344" s="14" t="str" cm="1">
        <f t="array" ref="Q344">IF($F344="","",_xlfn.SWITCH($L344,"Equal allocation",ROUND($M344/12,2),"Weighted Allocation",$M344*_xll.BC.TURNOVER(Connection,$F344,,,Q$2,Q$3,IF(ApplyDimOnActuals="Yes",_xlfn.HSTACK(DimArray,DimValuesArray),""))*$A344/IF($H344=0,12,$H344),"Manual Allocation",AC344))</f>
        <v/>
      </c>
      <c r="R344" s="14" t="str" cm="1">
        <f t="array" ref="R344">IF($F344="","",_xlfn.SWITCH($L344,"Equal allocation",ROUND($M344/12,2),"Weighted Allocation",$M344*_xll.BC.TURNOVER(Connection,$F344,,,R$2,R$3,IF(ApplyDimOnActuals="Yes",_xlfn.HSTACK(DimArray,DimValuesArray),""))*$A344/IF($H344=0,12,$H344),"Manual Allocation",AD344))</f>
        <v/>
      </c>
      <c r="S344" s="14" t="str" cm="1">
        <f t="array" ref="S344">IF($F344="","",_xlfn.SWITCH($L344,"Equal allocation",ROUND($M344/12,2),"Weighted Allocation",$M344*_xll.BC.TURNOVER(Connection,$F344,,,S$2,S$3,IF(ApplyDimOnActuals="Yes",_xlfn.HSTACK(DimArray,DimValuesArray),""))*$A344/IF($H344=0,12,$H344),"Manual Allocation",AE344))</f>
        <v/>
      </c>
      <c r="T344" s="14" t="str" cm="1">
        <f t="array" ref="T344">IF($F344="","",_xlfn.SWITCH($L344,"Equal allocation",ROUND($M344/12,2),"Weighted Allocation",$M344*_xll.BC.TURNOVER(Connection,$F344,,,T$2,T$3,IF(ApplyDimOnActuals="Yes",_xlfn.HSTACK(DimArray,DimValuesArray),""))*$A344/IF($H344=0,12,$H344),"Manual Allocation",AF344))</f>
        <v/>
      </c>
      <c r="U344" s="14" t="str" cm="1">
        <f t="array" ref="U344">IF($F344="","",_xlfn.SWITCH($L344,"Equal allocation",ROUND($M344/12,2),"Weighted Allocation",$M344*_xll.BC.TURNOVER(Connection,$F344,,,U$2,U$3,IF(ApplyDimOnActuals="Yes",_xlfn.HSTACK(DimArray,DimValuesArray),""))*$A344/IF($H344=0,12,$H344),"Manual Allocation",AG344))</f>
        <v/>
      </c>
      <c r="V344" s="14" t="str" cm="1">
        <f t="array" ref="V344">IF($F344="","",_xlfn.SWITCH($L344,"Equal allocation",ROUND($M344/12,2),"Weighted Allocation",$M344*_xll.BC.TURNOVER(Connection,$F344,,,V$2,V$3,IF(ApplyDimOnActuals="Yes",_xlfn.HSTACK(DimArray,DimValuesArray),""))*$A344/IF($H344=0,12,$H344),"Manual Allocation",AH344))</f>
        <v/>
      </c>
      <c r="W344" s="14" t="str" cm="1">
        <f t="array" ref="W344">IF($F344="","",_xlfn.SWITCH($L344,"Equal allocation",ROUND($M344/12,2),"Weighted Allocation",$M344*_xll.BC.TURNOVER(Connection,$F344,,,W$2,W$3,IF(ApplyDimOnActuals="Yes",_xlfn.HSTACK(DimArray,DimValuesArray),""))*$A344/IF($H344=0,12,$H344),"Manual Allocation",AI344))</f>
        <v/>
      </c>
      <c r="X344" s="14" t="str" cm="1">
        <f t="array" ref="X344">IF($F344="","",_xlfn.SWITCH($L344,"Equal allocation",ROUND($M344/12,2),"Weighted Allocation",$M344*_xll.BC.TURNOVER(Connection,$F344,,,X$2,X$3,IF(ApplyDimOnActuals="Yes",_xlfn.HSTACK(DimArray,DimValuesArray),""))*$A344/IF($H344=0,12,$H344),"Manual Allocation",AJ344))</f>
        <v/>
      </c>
      <c r="Y344" s="14" t="str" cm="1">
        <f t="array" ref="Y344">IF($F344="","",_xlfn.SWITCH($L344,"Equal allocation",ROUND($M344/12,2),"Weighted Allocation",$M344*_xll.BC.TURNOVER(Connection,$F344,,,Y$2,Y$3,IF(ApplyDimOnActuals="Yes",_xlfn.HSTACK(DimArray,DimValuesArray),""))*$A344/IF($H344=0,12,$H344),"Manual Allocation",AK344))</f>
        <v/>
      </c>
      <c r="Z344" s="14" t="str" cm="1">
        <f t="array" ref="Z344">IF($F344="","",_xlfn.SWITCH($L344,"Equal allocation",ROUND($M344/12,2),"Weighted Allocation",$M344*_xll.BC.TURNOVER(Connection,$F344,,,Z$2,Z$3,IF(ApplyDimOnActuals="Yes",_xlfn.HSTACK(DimArray,DimValuesArray),""))*$A344/IF($H344=0,12,$H344),"Manual Allocation",AL344))</f>
        <v/>
      </c>
    </row>
    <row r="345" spans="12:26" x14ac:dyDescent="0.45">
      <c r="L345" s="15" t="str">
        <f t="shared" si="15"/>
        <v/>
      </c>
      <c r="M345" s="14" t="str">
        <f t="shared" si="11"/>
        <v/>
      </c>
      <c r="N345" s="14" t="str">
        <f t="shared" si="12"/>
        <v/>
      </c>
      <c r="O345" s="14" t="str" cm="1">
        <f t="array" ref="O345">IF($F345="","",_xlfn.SWITCH($L345,"Equal allocation",ROUND($M345/12,2),"Weighted Allocation",$M345*_xll.BC.TURNOVER(Connection,$F345,,,O$2,O$3,IF(ApplyDimOnActuals="Yes",_xlfn.HSTACK(DimArray,DimValuesArray),""))*$A345/IF($H345=0,12,$H345),"Manual Allocation",AA345))</f>
        <v/>
      </c>
      <c r="P345" s="14" t="str" cm="1">
        <f t="array" ref="P345">IF($F345="","",_xlfn.SWITCH($L345,"Equal allocation",ROUND($M345/12,2),"Weighted Allocation",$M345*_xll.BC.TURNOVER(Connection,$F345,,,P$2,P$3,IF(ApplyDimOnActuals="Yes",_xlfn.HSTACK(DimArray,DimValuesArray),""))*$A345/IF($H345=0,12,$H345),"Manual Allocation",AB345))</f>
        <v/>
      </c>
      <c r="Q345" s="14" t="str" cm="1">
        <f t="array" ref="Q345">IF($F345="","",_xlfn.SWITCH($L345,"Equal allocation",ROUND($M345/12,2),"Weighted Allocation",$M345*_xll.BC.TURNOVER(Connection,$F345,,,Q$2,Q$3,IF(ApplyDimOnActuals="Yes",_xlfn.HSTACK(DimArray,DimValuesArray),""))*$A345/IF($H345=0,12,$H345),"Manual Allocation",AC345))</f>
        <v/>
      </c>
      <c r="R345" s="14" t="str" cm="1">
        <f t="array" ref="R345">IF($F345="","",_xlfn.SWITCH($L345,"Equal allocation",ROUND($M345/12,2),"Weighted Allocation",$M345*_xll.BC.TURNOVER(Connection,$F345,,,R$2,R$3,IF(ApplyDimOnActuals="Yes",_xlfn.HSTACK(DimArray,DimValuesArray),""))*$A345/IF($H345=0,12,$H345),"Manual Allocation",AD345))</f>
        <v/>
      </c>
      <c r="S345" s="14" t="str" cm="1">
        <f t="array" ref="S345">IF($F345="","",_xlfn.SWITCH($L345,"Equal allocation",ROUND($M345/12,2),"Weighted Allocation",$M345*_xll.BC.TURNOVER(Connection,$F345,,,S$2,S$3,IF(ApplyDimOnActuals="Yes",_xlfn.HSTACK(DimArray,DimValuesArray),""))*$A345/IF($H345=0,12,$H345),"Manual Allocation",AE345))</f>
        <v/>
      </c>
      <c r="T345" s="14" t="str" cm="1">
        <f t="array" ref="T345">IF($F345="","",_xlfn.SWITCH($L345,"Equal allocation",ROUND($M345/12,2),"Weighted Allocation",$M345*_xll.BC.TURNOVER(Connection,$F345,,,T$2,T$3,IF(ApplyDimOnActuals="Yes",_xlfn.HSTACK(DimArray,DimValuesArray),""))*$A345/IF($H345=0,12,$H345),"Manual Allocation",AF345))</f>
        <v/>
      </c>
      <c r="U345" s="14" t="str" cm="1">
        <f t="array" ref="U345">IF($F345="","",_xlfn.SWITCH($L345,"Equal allocation",ROUND($M345/12,2),"Weighted Allocation",$M345*_xll.BC.TURNOVER(Connection,$F345,,,U$2,U$3,IF(ApplyDimOnActuals="Yes",_xlfn.HSTACK(DimArray,DimValuesArray),""))*$A345/IF($H345=0,12,$H345),"Manual Allocation",AG345))</f>
        <v/>
      </c>
      <c r="V345" s="14" t="str" cm="1">
        <f t="array" ref="V345">IF($F345="","",_xlfn.SWITCH($L345,"Equal allocation",ROUND($M345/12,2),"Weighted Allocation",$M345*_xll.BC.TURNOVER(Connection,$F345,,,V$2,V$3,IF(ApplyDimOnActuals="Yes",_xlfn.HSTACK(DimArray,DimValuesArray),""))*$A345/IF($H345=0,12,$H345),"Manual Allocation",AH345))</f>
        <v/>
      </c>
      <c r="W345" s="14" t="str" cm="1">
        <f t="array" ref="W345">IF($F345="","",_xlfn.SWITCH($L345,"Equal allocation",ROUND($M345/12,2),"Weighted Allocation",$M345*_xll.BC.TURNOVER(Connection,$F345,,,W$2,W$3,IF(ApplyDimOnActuals="Yes",_xlfn.HSTACK(DimArray,DimValuesArray),""))*$A345/IF($H345=0,12,$H345),"Manual Allocation",AI345))</f>
        <v/>
      </c>
      <c r="X345" s="14" t="str" cm="1">
        <f t="array" ref="X345">IF($F345="","",_xlfn.SWITCH($L345,"Equal allocation",ROUND($M345/12,2),"Weighted Allocation",$M345*_xll.BC.TURNOVER(Connection,$F345,,,X$2,X$3,IF(ApplyDimOnActuals="Yes",_xlfn.HSTACK(DimArray,DimValuesArray),""))*$A345/IF($H345=0,12,$H345),"Manual Allocation",AJ345))</f>
        <v/>
      </c>
      <c r="Y345" s="14" t="str" cm="1">
        <f t="array" ref="Y345">IF($F345="","",_xlfn.SWITCH($L345,"Equal allocation",ROUND($M345/12,2),"Weighted Allocation",$M345*_xll.BC.TURNOVER(Connection,$F345,,,Y$2,Y$3,IF(ApplyDimOnActuals="Yes",_xlfn.HSTACK(DimArray,DimValuesArray),""))*$A345/IF($H345=0,12,$H345),"Manual Allocation",AK345))</f>
        <v/>
      </c>
      <c r="Z345" s="14" t="str" cm="1">
        <f t="array" ref="Z345">IF($F345="","",_xlfn.SWITCH($L345,"Equal allocation",ROUND($M345/12,2),"Weighted Allocation",$M345*_xll.BC.TURNOVER(Connection,$F345,,,Z$2,Z$3,IF(ApplyDimOnActuals="Yes",_xlfn.HSTACK(DimArray,DimValuesArray),""))*$A345/IF($H345=0,12,$H345),"Manual Allocation",AL345))</f>
        <v/>
      </c>
    </row>
    <row r="346" spans="12:26" x14ac:dyDescent="0.45">
      <c r="L346" s="15" t="str">
        <f t="shared" si="15"/>
        <v/>
      </c>
      <c r="M346" s="14" t="str">
        <f t="shared" si="11"/>
        <v/>
      </c>
      <c r="N346" s="14" t="str">
        <f t="shared" si="12"/>
        <v/>
      </c>
      <c r="O346" s="14" t="str" cm="1">
        <f t="array" ref="O346">IF($F346="","",_xlfn.SWITCH($L346,"Equal allocation",ROUND($M346/12,2),"Weighted Allocation",$M346*_xll.BC.TURNOVER(Connection,$F346,,,O$2,O$3,IF(ApplyDimOnActuals="Yes",_xlfn.HSTACK(DimArray,DimValuesArray),""))*$A346/IF($H346=0,12,$H346),"Manual Allocation",AA346))</f>
        <v/>
      </c>
      <c r="P346" s="14" t="str" cm="1">
        <f t="array" ref="P346">IF($F346="","",_xlfn.SWITCH($L346,"Equal allocation",ROUND($M346/12,2),"Weighted Allocation",$M346*_xll.BC.TURNOVER(Connection,$F346,,,P$2,P$3,IF(ApplyDimOnActuals="Yes",_xlfn.HSTACK(DimArray,DimValuesArray),""))*$A346/IF($H346=0,12,$H346),"Manual Allocation",AB346))</f>
        <v/>
      </c>
      <c r="Q346" s="14" t="str" cm="1">
        <f t="array" ref="Q346">IF($F346="","",_xlfn.SWITCH($L346,"Equal allocation",ROUND($M346/12,2),"Weighted Allocation",$M346*_xll.BC.TURNOVER(Connection,$F346,,,Q$2,Q$3,IF(ApplyDimOnActuals="Yes",_xlfn.HSTACK(DimArray,DimValuesArray),""))*$A346/IF($H346=0,12,$H346),"Manual Allocation",AC346))</f>
        <v/>
      </c>
      <c r="R346" s="14" t="str" cm="1">
        <f t="array" ref="R346">IF($F346="","",_xlfn.SWITCH($L346,"Equal allocation",ROUND($M346/12,2),"Weighted Allocation",$M346*_xll.BC.TURNOVER(Connection,$F346,,,R$2,R$3,IF(ApplyDimOnActuals="Yes",_xlfn.HSTACK(DimArray,DimValuesArray),""))*$A346/IF($H346=0,12,$H346),"Manual Allocation",AD346))</f>
        <v/>
      </c>
      <c r="S346" s="14" t="str" cm="1">
        <f t="array" ref="S346">IF($F346="","",_xlfn.SWITCH($L346,"Equal allocation",ROUND($M346/12,2),"Weighted Allocation",$M346*_xll.BC.TURNOVER(Connection,$F346,,,S$2,S$3,IF(ApplyDimOnActuals="Yes",_xlfn.HSTACK(DimArray,DimValuesArray),""))*$A346/IF($H346=0,12,$H346),"Manual Allocation",AE346))</f>
        <v/>
      </c>
      <c r="T346" s="14" t="str" cm="1">
        <f t="array" ref="T346">IF($F346="","",_xlfn.SWITCH($L346,"Equal allocation",ROUND($M346/12,2),"Weighted Allocation",$M346*_xll.BC.TURNOVER(Connection,$F346,,,T$2,T$3,IF(ApplyDimOnActuals="Yes",_xlfn.HSTACK(DimArray,DimValuesArray),""))*$A346/IF($H346=0,12,$H346),"Manual Allocation",AF346))</f>
        <v/>
      </c>
      <c r="U346" s="14" t="str" cm="1">
        <f t="array" ref="U346">IF($F346="","",_xlfn.SWITCH($L346,"Equal allocation",ROUND($M346/12,2),"Weighted Allocation",$M346*_xll.BC.TURNOVER(Connection,$F346,,,U$2,U$3,IF(ApplyDimOnActuals="Yes",_xlfn.HSTACK(DimArray,DimValuesArray),""))*$A346/IF($H346=0,12,$H346),"Manual Allocation",AG346))</f>
        <v/>
      </c>
      <c r="V346" s="14" t="str" cm="1">
        <f t="array" ref="V346">IF($F346="","",_xlfn.SWITCH($L346,"Equal allocation",ROUND($M346/12,2),"Weighted Allocation",$M346*_xll.BC.TURNOVER(Connection,$F346,,,V$2,V$3,IF(ApplyDimOnActuals="Yes",_xlfn.HSTACK(DimArray,DimValuesArray),""))*$A346/IF($H346=0,12,$H346),"Manual Allocation",AH346))</f>
        <v/>
      </c>
      <c r="W346" s="14" t="str" cm="1">
        <f t="array" ref="W346">IF($F346="","",_xlfn.SWITCH($L346,"Equal allocation",ROUND($M346/12,2),"Weighted Allocation",$M346*_xll.BC.TURNOVER(Connection,$F346,,,W$2,W$3,IF(ApplyDimOnActuals="Yes",_xlfn.HSTACK(DimArray,DimValuesArray),""))*$A346/IF($H346=0,12,$H346),"Manual Allocation",AI346))</f>
        <v/>
      </c>
      <c r="X346" s="14" t="str" cm="1">
        <f t="array" ref="X346">IF($F346="","",_xlfn.SWITCH($L346,"Equal allocation",ROUND($M346/12,2),"Weighted Allocation",$M346*_xll.BC.TURNOVER(Connection,$F346,,,X$2,X$3,IF(ApplyDimOnActuals="Yes",_xlfn.HSTACK(DimArray,DimValuesArray),""))*$A346/IF($H346=0,12,$H346),"Manual Allocation",AJ346))</f>
        <v/>
      </c>
      <c r="Y346" s="14" t="str" cm="1">
        <f t="array" ref="Y346">IF($F346="","",_xlfn.SWITCH($L346,"Equal allocation",ROUND($M346/12,2),"Weighted Allocation",$M346*_xll.BC.TURNOVER(Connection,$F346,,,Y$2,Y$3,IF(ApplyDimOnActuals="Yes",_xlfn.HSTACK(DimArray,DimValuesArray),""))*$A346/IF($H346=0,12,$H346),"Manual Allocation",AK346))</f>
        <v/>
      </c>
      <c r="Z346" s="14" t="str" cm="1">
        <f t="array" ref="Z346">IF($F346="","",_xlfn.SWITCH($L346,"Equal allocation",ROUND($M346/12,2),"Weighted Allocation",$M346*_xll.BC.TURNOVER(Connection,$F346,,,Z$2,Z$3,IF(ApplyDimOnActuals="Yes",_xlfn.HSTACK(DimArray,DimValuesArray),""))*$A346/IF($H346=0,12,$H346),"Manual Allocation",AL346))</f>
        <v/>
      </c>
    </row>
    <row r="347" spans="12:26" x14ac:dyDescent="0.45">
      <c r="L347" s="15" t="str">
        <f t="shared" si="15"/>
        <v/>
      </c>
      <c r="M347" s="14" t="str">
        <f t="shared" si="11"/>
        <v/>
      </c>
      <c r="N347" s="14" t="str">
        <f t="shared" si="12"/>
        <v/>
      </c>
      <c r="O347" s="14" t="str" cm="1">
        <f t="array" ref="O347">IF($F347="","",_xlfn.SWITCH($L347,"Equal allocation",ROUND($M347/12,2),"Weighted Allocation",$M347*_xll.BC.TURNOVER(Connection,$F347,,,O$2,O$3,IF(ApplyDimOnActuals="Yes",_xlfn.HSTACK(DimArray,DimValuesArray),""))*$A347/IF($H347=0,12,$H347),"Manual Allocation",AA347))</f>
        <v/>
      </c>
      <c r="P347" s="14" t="str" cm="1">
        <f t="array" ref="P347">IF($F347="","",_xlfn.SWITCH($L347,"Equal allocation",ROUND($M347/12,2),"Weighted Allocation",$M347*_xll.BC.TURNOVER(Connection,$F347,,,P$2,P$3,IF(ApplyDimOnActuals="Yes",_xlfn.HSTACK(DimArray,DimValuesArray),""))*$A347/IF($H347=0,12,$H347),"Manual Allocation",AB347))</f>
        <v/>
      </c>
      <c r="Q347" s="14" t="str" cm="1">
        <f t="array" ref="Q347">IF($F347="","",_xlfn.SWITCH($L347,"Equal allocation",ROUND($M347/12,2),"Weighted Allocation",$M347*_xll.BC.TURNOVER(Connection,$F347,,,Q$2,Q$3,IF(ApplyDimOnActuals="Yes",_xlfn.HSTACK(DimArray,DimValuesArray),""))*$A347/IF($H347=0,12,$H347),"Manual Allocation",AC347))</f>
        <v/>
      </c>
      <c r="R347" s="14" t="str" cm="1">
        <f t="array" ref="R347">IF($F347="","",_xlfn.SWITCH($L347,"Equal allocation",ROUND($M347/12,2),"Weighted Allocation",$M347*_xll.BC.TURNOVER(Connection,$F347,,,R$2,R$3,IF(ApplyDimOnActuals="Yes",_xlfn.HSTACK(DimArray,DimValuesArray),""))*$A347/IF($H347=0,12,$H347),"Manual Allocation",AD347))</f>
        <v/>
      </c>
      <c r="S347" s="14" t="str" cm="1">
        <f t="array" ref="S347">IF($F347="","",_xlfn.SWITCH($L347,"Equal allocation",ROUND($M347/12,2),"Weighted Allocation",$M347*_xll.BC.TURNOVER(Connection,$F347,,,S$2,S$3,IF(ApplyDimOnActuals="Yes",_xlfn.HSTACK(DimArray,DimValuesArray),""))*$A347/IF($H347=0,12,$H347),"Manual Allocation",AE347))</f>
        <v/>
      </c>
      <c r="T347" s="14" t="str" cm="1">
        <f t="array" ref="T347">IF($F347="","",_xlfn.SWITCH($L347,"Equal allocation",ROUND($M347/12,2),"Weighted Allocation",$M347*_xll.BC.TURNOVER(Connection,$F347,,,T$2,T$3,IF(ApplyDimOnActuals="Yes",_xlfn.HSTACK(DimArray,DimValuesArray),""))*$A347/IF($H347=0,12,$H347),"Manual Allocation",AF347))</f>
        <v/>
      </c>
      <c r="U347" s="14" t="str" cm="1">
        <f t="array" ref="U347">IF($F347="","",_xlfn.SWITCH($L347,"Equal allocation",ROUND($M347/12,2),"Weighted Allocation",$M347*_xll.BC.TURNOVER(Connection,$F347,,,U$2,U$3,IF(ApplyDimOnActuals="Yes",_xlfn.HSTACK(DimArray,DimValuesArray),""))*$A347/IF($H347=0,12,$H347),"Manual Allocation",AG347))</f>
        <v/>
      </c>
      <c r="V347" s="14" t="str" cm="1">
        <f t="array" ref="V347">IF($F347="","",_xlfn.SWITCH($L347,"Equal allocation",ROUND($M347/12,2),"Weighted Allocation",$M347*_xll.BC.TURNOVER(Connection,$F347,,,V$2,V$3,IF(ApplyDimOnActuals="Yes",_xlfn.HSTACK(DimArray,DimValuesArray),""))*$A347/IF($H347=0,12,$H347),"Manual Allocation",AH347))</f>
        <v/>
      </c>
      <c r="W347" s="14" t="str" cm="1">
        <f t="array" ref="W347">IF($F347="","",_xlfn.SWITCH($L347,"Equal allocation",ROUND($M347/12,2),"Weighted Allocation",$M347*_xll.BC.TURNOVER(Connection,$F347,,,W$2,W$3,IF(ApplyDimOnActuals="Yes",_xlfn.HSTACK(DimArray,DimValuesArray),""))*$A347/IF($H347=0,12,$H347),"Manual Allocation",AI347))</f>
        <v/>
      </c>
      <c r="X347" s="14" t="str" cm="1">
        <f t="array" ref="X347">IF($F347="","",_xlfn.SWITCH($L347,"Equal allocation",ROUND($M347/12,2),"Weighted Allocation",$M347*_xll.BC.TURNOVER(Connection,$F347,,,X$2,X$3,IF(ApplyDimOnActuals="Yes",_xlfn.HSTACK(DimArray,DimValuesArray),""))*$A347/IF($H347=0,12,$H347),"Manual Allocation",AJ347))</f>
        <v/>
      </c>
      <c r="Y347" s="14" t="str" cm="1">
        <f t="array" ref="Y347">IF($F347="","",_xlfn.SWITCH($L347,"Equal allocation",ROUND($M347/12,2),"Weighted Allocation",$M347*_xll.BC.TURNOVER(Connection,$F347,,,Y$2,Y$3,IF(ApplyDimOnActuals="Yes",_xlfn.HSTACK(DimArray,DimValuesArray),""))*$A347/IF($H347=0,12,$H347),"Manual Allocation",AK347))</f>
        <v/>
      </c>
      <c r="Z347" s="14" t="str" cm="1">
        <f t="array" ref="Z347">IF($F347="","",_xlfn.SWITCH($L347,"Equal allocation",ROUND($M347/12,2),"Weighted Allocation",$M347*_xll.BC.TURNOVER(Connection,$F347,,,Z$2,Z$3,IF(ApplyDimOnActuals="Yes",_xlfn.HSTACK(DimArray,DimValuesArray),""))*$A347/IF($H347=0,12,$H347),"Manual Allocation",AL347))</f>
        <v/>
      </c>
    </row>
    <row r="348" spans="12:26" x14ac:dyDescent="0.45">
      <c r="L348" s="15" t="str">
        <f t="shared" si="15"/>
        <v/>
      </c>
      <c r="M348" s="14" t="str">
        <f t="shared" ref="M348:M400" si="16">IF($F348="","",ROUND($H348+$H348*$I348,2))</f>
        <v/>
      </c>
      <c r="N348" s="14" t="str">
        <f t="shared" si="12"/>
        <v/>
      </c>
      <c r="O348" s="14" t="str" cm="1">
        <f t="array" ref="O348">IF($F348="","",_xlfn.SWITCH($L348,"Equal allocation",ROUND($M348/12,2),"Weighted Allocation",$M348*_xll.BC.TURNOVER(Connection,$F348,,,O$2,O$3,IF(ApplyDimOnActuals="Yes",_xlfn.HSTACK(DimArray,DimValuesArray),""))*$A348/IF($H348=0,12,$H348),"Manual Allocation",AA348))</f>
        <v/>
      </c>
      <c r="P348" s="14" t="str" cm="1">
        <f t="array" ref="P348">IF($F348="","",_xlfn.SWITCH($L348,"Equal allocation",ROUND($M348/12,2),"Weighted Allocation",$M348*_xll.BC.TURNOVER(Connection,$F348,,,P$2,P$3,IF(ApplyDimOnActuals="Yes",_xlfn.HSTACK(DimArray,DimValuesArray),""))*$A348/IF($H348=0,12,$H348),"Manual Allocation",AB348))</f>
        <v/>
      </c>
      <c r="Q348" s="14" t="str" cm="1">
        <f t="array" ref="Q348">IF($F348="","",_xlfn.SWITCH($L348,"Equal allocation",ROUND($M348/12,2),"Weighted Allocation",$M348*_xll.BC.TURNOVER(Connection,$F348,,,Q$2,Q$3,IF(ApplyDimOnActuals="Yes",_xlfn.HSTACK(DimArray,DimValuesArray),""))*$A348/IF($H348=0,12,$H348),"Manual Allocation",AC348))</f>
        <v/>
      </c>
      <c r="R348" s="14" t="str" cm="1">
        <f t="array" ref="R348">IF($F348="","",_xlfn.SWITCH($L348,"Equal allocation",ROUND($M348/12,2),"Weighted Allocation",$M348*_xll.BC.TURNOVER(Connection,$F348,,,R$2,R$3,IF(ApplyDimOnActuals="Yes",_xlfn.HSTACK(DimArray,DimValuesArray),""))*$A348/IF($H348=0,12,$H348),"Manual Allocation",AD348))</f>
        <v/>
      </c>
      <c r="S348" s="14" t="str" cm="1">
        <f t="array" ref="S348">IF($F348="","",_xlfn.SWITCH($L348,"Equal allocation",ROUND($M348/12,2),"Weighted Allocation",$M348*_xll.BC.TURNOVER(Connection,$F348,,,S$2,S$3,IF(ApplyDimOnActuals="Yes",_xlfn.HSTACK(DimArray,DimValuesArray),""))*$A348/IF($H348=0,12,$H348),"Manual Allocation",AE348))</f>
        <v/>
      </c>
      <c r="T348" s="14" t="str" cm="1">
        <f t="array" ref="T348">IF($F348="","",_xlfn.SWITCH($L348,"Equal allocation",ROUND($M348/12,2),"Weighted Allocation",$M348*_xll.BC.TURNOVER(Connection,$F348,,,T$2,T$3,IF(ApplyDimOnActuals="Yes",_xlfn.HSTACK(DimArray,DimValuesArray),""))*$A348/IF($H348=0,12,$H348),"Manual Allocation",AF348))</f>
        <v/>
      </c>
      <c r="U348" s="14" t="str" cm="1">
        <f t="array" ref="U348">IF($F348="","",_xlfn.SWITCH($L348,"Equal allocation",ROUND($M348/12,2),"Weighted Allocation",$M348*_xll.BC.TURNOVER(Connection,$F348,,,U$2,U$3,IF(ApplyDimOnActuals="Yes",_xlfn.HSTACK(DimArray,DimValuesArray),""))*$A348/IF($H348=0,12,$H348),"Manual Allocation",AG348))</f>
        <v/>
      </c>
      <c r="V348" s="14" t="str" cm="1">
        <f t="array" ref="V348">IF($F348="","",_xlfn.SWITCH($L348,"Equal allocation",ROUND($M348/12,2),"Weighted Allocation",$M348*_xll.BC.TURNOVER(Connection,$F348,,,V$2,V$3,IF(ApplyDimOnActuals="Yes",_xlfn.HSTACK(DimArray,DimValuesArray),""))*$A348/IF($H348=0,12,$H348),"Manual Allocation",AH348))</f>
        <v/>
      </c>
      <c r="W348" s="14" t="str" cm="1">
        <f t="array" ref="W348">IF($F348="","",_xlfn.SWITCH($L348,"Equal allocation",ROUND($M348/12,2),"Weighted Allocation",$M348*_xll.BC.TURNOVER(Connection,$F348,,,W$2,W$3,IF(ApplyDimOnActuals="Yes",_xlfn.HSTACK(DimArray,DimValuesArray),""))*$A348/IF($H348=0,12,$H348),"Manual Allocation",AI348))</f>
        <v/>
      </c>
      <c r="X348" s="14" t="str" cm="1">
        <f t="array" ref="X348">IF($F348="","",_xlfn.SWITCH($L348,"Equal allocation",ROUND($M348/12,2),"Weighted Allocation",$M348*_xll.BC.TURNOVER(Connection,$F348,,,X$2,X$3,IF(ApplyDimOnActuals="Yes",_xlfn.HSTACK(DimArray,DimValuesArray),""))*$A348/IF($H348=0,12,$H348),"Manual Allocation",AJ348))</f>
        <v/>
      </c>
      <c r="Y348" s="14" t="str" cm="1">
        <f t="array" ref="Y348">IF($F348="","",_xlfn.SWITCH($L348,"Equal allocation",ROUND($M348/12,2),"Weighted Allocation",$M348*_xll.BC.TURNOVER(Connection,$F348,,,Y$2,Y$3,IF(ApplyDimOnActuals="Yes",_xlfn.HSTACK(DimArray,DimValuesArray),""))*$A348/IF($H348=0,12,$H348),"Manual Allocation",AK348))</f>
        <v/>
      </c>
      <c r="Z348" s="14" t="str" cm="1">
        <f t="array" ref="Z348">IF($F348="","",_xlfn.SWITCH($L348,"Equal allocation",ROUND($M348/12,2),"Weighted Allocation",$M348*_xll.BC.TURNOVER(Connection,$F348,,,Z$2,Z$3,IF(ApplyDimOnActuals="Yes",_xlfn.HSTACK(DimArray,DimValuesArray),""))*$A348/IF($H348=0,12,$H348),"Manual Allocation",AL348))</f>
        <v/>
      </c>
    </row>
    <row r="349" spans="12:26" x14ac:dyDescent="0.45">
      <c r="L349" s="15" t="str">
        <f t="shared" ref="L349:L400" si="17">IF(F349&lt;&gt;"","Equal Allocation","")</f>
        <v/>
      </c>
      <c r="M349" s="14" t="str">
        <f t="shared" si="16"/>
        <v/>
      </c>
      <c r="N349" s="14" t="str">
        <f t="shared" si="12"/>
        <v/>
      </c>
      <c r="O349" s="14" t="str" cm="1">
        <f t="array" ref="O349">IF($F349="","",_xlfn.SWITCH($L349,"Equal allocation",ROUND($M349/12,2),"Weighted Allocation",$M349*_xll.BC.TURNOVER(Connection,$F349,,,O$2,O$3,IF(ApplyDimOnActuals="Yes",_xlfn.HSTACK(DimArray,DimValuesArray),""))*$A349/IF($H349=0,12,$H349),"Manual Allocation",AA349))</f>
        <v/>
      </c>
      <c r="P349" s="14" t="str" cm="1">
        <f t="array" ref="P349">IF($F349="","",_xlfn.SWITCH($L349,"Equal allocation",ROUND($M349/12,2),"Weighted Allocation",$M349*_xll.BC.TURNOVER(Connection,$F349,,,P$2,P$3,IF(ApplyDimOnActuals="Yes",_xlfn.HSTACK(DimArray,DimValuesArray),""))*$A349/IF($H349=0,12,$H349),"Manual Allocation",AB349))</f>
        <v/>
      </c>
      <c r="Q349" s="14" t="str" cm="1">
        <f t="array" ref="Q349">IF($F349="","",_xlfn.SWITCH($L349,"Equal allocation",ROUND($M349/12,2),"Weighted Allocation",$M349*_xll.BC.TURNOVER(Connection,$F349,,,Q$2,Q$3,IF(ApplyDimOnActuals="Yes",_xlfn.HSTACK(DimArray,DimValuesArray),""))*$A349/IF($H349=0,12,$H349),"Manual Allocation",AC349))</f>
        <v/>
      </c>
      <c r="R349" s="14" t="str" cm="1">
        <f t="array" ref="R349">IF($F349="","",_xlfn.SWITCH($L349,"Equal allocation",ROUND($M349/12,2),"Weighted Allocation",$M349*_xll.BC.TURNOVER(Connection,$F349,,,R$2,R$3,IF(ApplyDimOnActuals="Yes",_xlfn.HSTACK(DimArray,DimValuesArray),""))*$A349/IF($H349=0,12,$H349),"Manual Allocation",AD349))</f>
        <v/>
      </c>
      <c r="S349" s="14" t="str" cm="1">
        <f t="array" ref="S349">IF($F349="","",_xlfn.SWITCH($L349,"Equal allocation",ROUND($M349/12,2),"Weighted Allocation",$M349*_xll.BC.TURNOVER(Connection,$F349,,,S$2,S$3,IF(ApplyDimOnActuals="Yes",_xlfn.HSTACK(DimArray,DimValuesArray),""))*$A349/IF($H349=0,12,$H349),"Manual Allocation",AE349))</f>
        <v/>
      </c>
      <c r="T349" s="14" t="str" cm="1">
        <f t="array" ref="T349">IF($F349="","",_xlfn.SWITCH($L349,"Equal allocation",ROUND($M349/12,2),"Weighted Allocation",$M349*_xll.BC.TURNOVER(Connection,$F349,,,T$2,T$3,IF(ApplyDimOnActuals="Yes",_xlfn.HSTACK(DimArray,DimValuesArray),""))*$A349/IF($H349=0,12,$H349),"Manual Allocation",AF349))</f>
        <v/>
      </c>
      <c r="U349" s="14" t="str" cm="1">
        <f t="array" ref="U349">IF($F349="","",_xlfn.SWITCH($L349,"Equal allocation",ROUND($M349/12,2),"Weighted Allocation",$M349*_xll.BC.TURNOVER(Connection,$F349,,,U$2,U$3,IF(ApplyDimOnActuals="Yes",_xlfn.HSTACK(DimArray,DimValuesArray),""))*$A349/IF($H349=0,12,$H349),"Manual Allocation",AG349))</f>
        <v/>
      </c>
      <c r="V349" s="14" t="str" cm="1">
        <f t="array" ref="V349">IF($F349="","",_xlfn.SWITCH($L349,"Equal allocation",ROUND($M349/12,2),"Weighted Allocation",$M349*_xll.BC.TURNOVER(Connection,$F349,,,V$2,V$3,IF(ApplyDimOnActuals="Yes",_xlfn.HSTACK(DimArray,DimValuesArray),""))*$A349/IF($H349=0,12,$H349),"Manual Allocation",AH349))</f>
        <v/>
      </c>
      <c r="W349" s="14" t="str" cm="1">
        <f t="array" ref="W349">IF($F349="","",_xlfn.SWITCH($L349,"Equal allocation",ROUND($M349/12,2),"Weighted Allocation",$M349*_xll.BC.TURNOVER(Connection,$F349,,,W$2,W$3,IF(ApplyDimOnActuals="Yes",_xlfn.HSTACK(DimArray,DimValuesArray),""))*$A349/IF($H349=0,12,$H349),"Manual Allocation",AI349))</f>
        <v/>
      </c>
      <c r="X349" s="14" t="str" cm="1">
        <f t="array" ref="X349">IF($F349="","",_xlfn.SWITCH($L349,"Equal allocation",ROUND($M349/12,2),"Weighted Allocation",$M349*_xll.BC.TURNOVER(Connection,$F349,,,X$2,X$3,IF(ApplyDimOnActuals="Yes",_xlfn.HSTACK(DimArray,DimValuesArray),""))*$A349/IF($H349=0,12,$H349),"Manual Allocation",AJ349))</f>
        <v/>
      </c>
      <c r="Y349" s="14" t="str" cm="1">
        <f t="array" ref="Y349">IF($F349="","",_xlfn.SWITCH($L349,"Equal allocation",ROUND($M349/12,2),"Weighted Allocation",$M349*_xll.BC.TURNOVER(Connection,$F349,,,Y$2,Y$3,IF(ApplyDimOnActuals="Yes",_xlfn.HSTACK(DimArray,DimValuesArray),""))*$A349/IF($H349=0,12,$H349),"Manual Allocation",AK349))</f>
        <v/>
      </c>
      <c r="Z349" s="14" t="str" cm="1">
        <f t="array" ref="Z349">IF($F349="","",_xlfn.SWITCH($L349,"Equal allocation",ROUND($M349/12,2),"Weighted Allocation",$M349*_xll.BC.TURNOVER(Connection,$F349,,,Z$2,Z$3,IF(ApplyDimOnActuals="Yes",_xlfn.HSTACK(DimArray,DimValuesArray),""))*$A349/IF($H349=0,12,$H349),"Manual Allocation",AL349))</f>
        <v/>
      </c>
    </row>
    <row r="350" spans="12:26" x14ac:dyDescent="0.45">
      <c r="L350" s="15" t="str">
        <f t="shared" si="17"/>
        <v/>
      </c>
      <c r="M350" s="14" t="str">
        <f t="shared" si="16"/>
        <v/>
      </c>
      <c r="N350" s="14" t="str">
        <f t="shared" si="12"/>
        <v/>
      </c>
      <c r="O350" s="14" t="str" cm="1">
        <f t="array" ref="O350">IF($F350="","",_xlfn.SWITCH($L350,"Equal allocation",ROUND($M350/12,2),"Weighted Allocation",$M350*_xll.BC.TURNOVER(Connection,$F350,,,O$2,O$3,IF(ApplyDimOnActuals="Yes",_xlfn.HSTACK(DimArray,DimValuesArray),""))*$A350/IF($H350=0,12,$H350),"Manual Allocation",AA350))</f>
        <v/>
      </c>
      <c r="P350" s="14" t="str" cm="1">
        <f t="array" ref="P350">IF($F350="","",_xlfn.SWITCH($L350,"Equal allocation",ROUND($M350/12,2),"Weighted Allocation",$M350*_xll.BC.TURNOVER(Connection,$F350,,,P$2,P$3,IF(ApplyDimOnActuals="Yes",_xlfn.HSTACK(DimArray,DimValuesArray),""))*$A350/IF($H350=0,12,$H350),"Manual Allocation",AB350))</f>
        <v/>
      </c>
      <c r="Q350" s="14" t="str" cm="1">
        <f t="array" ref="Q350">IF($F350="","",_xlfn.SWITCH($L350,"Equal allocation",ROUND($M350/12,2),"Weighted Allocation",$M350*_xll.BC.TURNOVER(Connection,$F350,,,Q$2,Q$3,IF(ApplyDimOnActuals="Yes",_xlfn.HSTACK(DimArray,DimValuesArray),""))*$A350/IF($H350=0,12,$H350),"Manual Allocation",AC350))</f>
        <v/>
      </c>
      <c r="R350" s="14" t="str" cm="1">
        <f t="array" ref="R350">IF($F350="","",_xlfn.SWITCH($L350,"Equal allocation",ROUND($M350/12,2),"Weighted Allocation",$M350*_xll.BC.TURNOVER(Connection,$F350,,,R$2,R$3,IF(ApplyDimOnActuals="Yes",_xlfn.HSTACK(DimArray,DimValuesArray),""))*$A350/IF($H350=0,12,$H350),"Manual Allocation",AD350))</f>
        <v/>
      </c>
      <c r="S350" s="14" t="str" cm="1">
        <f t="array" ref="S350">IF($F350="","",_xlfn.SWITCH($L350,"Equal allocation",ROUND($M350/12,2),"Weighted Allocation",$M350*_xll.BC.TURNOVER(Connection,$F350,,,S$2,S$3,IF(ApplyDimOnActuals="Yes",_xlfn.HSTACK(DimArray,DimValuesArray),""))*$A350/IF($H350=0,12,$H350),"Manual Allocation",AE350))</f>
        <v/>
      </c>
      <c r="T350" s="14" t="str" cm="1">
        <f t="array" ref="T350">IF($F350="","",_xlfn.SWITCH($L350,"Equal allocation",ROUND($M350/12,2),"Weighted Allocation",$M350*_xll.BC.TURNOVER(Connection,$F350,,,T$2,T$3,IF(ApplyDimOnActuals="Yes",_xlfn.HSTACK(DimArray,DimValuesArray),""))*$A350/IF($H350=0,12,$H350),"Manual Allocation",AF350))</f>
        <v/>
      </c>
      <c r="U350" s="14" t="str" cm="1">
        <f t="array" ref="U350">IF($F350="","",_xlfn.SWITCH($L350,"Equal allocation",ROUND($M350/12,2),"Weighted Allocation",$M350*_xll.BC.TURNOVER(Connection,$F350,,,U$2,U$3,IF(ApplyDimOnActuals="Yes",_xlfn.HSTACK(DimArray,DimValuesArray),""))*$A350/IF($H350=0,12,$H350),"Manual Allocation",AG350))</f>
        <v/>
      </c>
      <c r="V350" s="14" t="str" cm="1">
        <f t="array" ref="V350">IF($F350="","",_xlfn.SWITCH($L350,"Equal allocation",ROUND($M350/12,2),"Weighted Allocation",$M350*_xll.BC.TURNOVER(Connection,$F350,,,V$2,V$3,IF(ApplyDimOnActuals="Yes",_xlfn.HSTACK(DimArray,DimValuesArray),""))*$A350/IF($H350=0,12,$H350),"Manual Allocation",AH350))</f>
        <v/>
      </c>
      <c r="W350" s="14" t="str" cm="1">
        <f t="array" ref="W350">IF($F350="","",_xlfn.SWITCH($L350,"Equal allocation",ROUND($M350/12,2),"Weighted Allocation",$M350*_xll.BC.TURNOVER(Connection,$F350,,,W$2,W$3,IF(ApplyDimOnActuals="Yes",_xlfn.HSTACK(DimArray,DimValuesArray),""))*$A350/IF($H350=0,12,$H350),"Manual Allocation",AI350))</f>
        <v/>
      </c>
      <c r="X350" s="14" t="str" cm="1">
        <f t="array" ref="X350">IF($F350="","",_xlfn.SWITCH($L350,"Equal allocation",ROUND($M350/12,2),"Weighted Allocation",$M350*_xll.BC.TURNOVER(Connection,$F350,,,X$2,X$3,IF(ApplyDimOnActuals="Yes",_xlfn.HSTACK(DimArray,DimValuesArray),""))*$A350/IF($H350=0,12,$H350),"Manual Allocation",AJ350))</f>
        <v/>
      </c>
      <c r="Y350" s="14" t="str" cm="1">
        <f t="array" ref="Y350">IF($F350="","",_xlfn.SWITCH($L350,"Equal allocation",ROUND($M350/12,2),"Weighted Allocation",$M350*_xll.BC.TURNOVER(Connection,$F350,,,Y$2,Y$3,IF(ApplyDimOnActuals="Yes",_xlfn.HSTACK(DimArray,DimValuesArray),""))*$A350/IF($H350=0,12,$H350),"Manual Allocation",AK350))</f>
        <v/>
      </c>
      <c r="Z350" s="14" t="str" cm="1">
        <f t="array" ref="Z350">IF($F350="","",_xlfn.SWITCH($L350,"Equal allocation",ROUND($M350/12,2),"Weighted Allocation",$M350*_xll.BC.TURNOVER(Connection,$F350,,,Z$2,Z$3,IF(ApplyDimOnActuals="Yes",_xlfn.HSTACK(DimArray,DimValuesArray),""))*$A350/IF($H350=0,12,$H350),"Manual Allocation",AL350))</f>
        <v/>
      </c>
    </row>
    <row r="351" spans="12:26" x14ac:dyDescent="0.45">
      <c r="L351" s="15" t="str">
        <f t="shared" si="17"/>
        <v/>
      </c>
      <c r="M351" s="14" t="str">
        <f t="shared" si="16"/>
        <v/>
      </c>
      <c r="N351" s="14" t="str">
        <f t="shared" si="12"/>
        <v/>
      </c>
      <c r="O351" s="14" t="str" cm="1">
        <f t="array" ref="O351">IF($F351="","",_xlfn.SWITCH($L351,"Equal allocation",ROUND($M351/12,2),"Weighted Allocation",$M351*_xll.BC.TURNOVER(Connection,$F351,,,O$2,O$3,IF(ApplyDimOnActuals="Yes",_xlfn.HSTACK(DimArray,DimValuesArray),""))*$A351/IF($H351=0,12,$H351),"Manual Allocation",AA351))</f>
        <v/>
      </c>
      <c r="P351" s="14" t="str" cm="1">
        <f t="array" ref="P351">IF($F351="","",_xlfn.SWITCH($L351,"Equal allocation",ROUND($M351/12,2),"Weighted Allocation",$M351*_xll.BC.TURNOVER(Connection,$F351,,,P$2,P$3,IF(ApplyDimOnActuals="Yes",_xlfn.HSTACK(DimArray,DimValuesArray),""))*$A351/IF($H351=0,12,$H351),"Manual Allocation",AB351))</f>
        <v/>
      </c>
      <c r="Q351" s="14" t="str" cm="1">
        <f t="array" ref="Q351">IF($F351="","",_xlfn.SWITCH($L351,"Equal allocation",ROUND($M351/12,2),"Weighted Allocation",$M351*_xll.BC.TURNOVER(Connection,$F351,,,Q$2,Q$3,IF(ApplyDimOnActuals="Yes",_xlfn.HSTACK(DimArray,DimValuesArray),""))*$A351/IF($H351=0,12,$H351),"Manual Allocation",AC351))</f>
        <v/>
      </c>
      <c r="R351" s="14" t="str" cm="1">
        <f t="array" ref="R351">IF($F351="","",_xlfn.SWITCH($L351,"Equal allocation",ROUND($M351/12,2),"Weighted Allocation",$M351*_xll.BC.TURNOVER(Connection,$F351,,,R$2,R$3,IF(ApplyDimOnActuals="Yes",_xlfn.HSTACK(DimArray,DimValuesArray),""))*$A351/IF($H351=0,12,$H351),"Manual Allocation",AD351))</f>
        <v/>
      </c>
      <c r="S351" s="14" t="str" cm="1">
        <f t="array" ref="S351">IF($F351="","",_xlfn.SWITCH($L351,"Equal allocation",ROUND($M351/12,2),"Weighted Allocation",$M351*_xll.BC.TURNOVER(Connection,$F351,,,S$2,S$3,IF(ApplyDimOnActuals="Yes",_xlfn.HSTACK(DimArray,DimValuesArray),""))*$A351/IF($H351=0,12,$H351),"Manual Allocation",AE351))</f>
        <v/>
      </c>
      <c r="T351" s="14" t="str" cm="1">
        <f t="array" ref="T351">IF($F351="","",_xlfn.SWITCH($L351,"Equal allocation",ROUND($M351/12,2),"Weighted Allocation",$M351*_xll.BC.TURNOVER(Connection,$F351,,,T$2,T$3,IF(ApplyDimOnActuals="Yes",_xlfn.HSTACK(DimArray,DimValuesArray),""))*$A351/IF($H351=0,12,$H351),"Manual Allocation",AF351))</f>
        <v/>
      </c>
      <c r="U351" s="14" t="str" cm="1">
        <f t="array" ref="U351">IF($F351="","",_xlfn.SWITCH($L351,"Equal allocation",ROUND($M351/12,2),"Weighted Allocation",$M351*_xll.BC.TURNOVER(Connection,$F351,,,U$2,U$3,IF(ApplyDimOnActuals="Yes",_xlfn.HSTACK(DimArray,DimValuesArray),""))*$A351/IF($H351=0,12,$H351),"Manual Allocation",AG351))</f>
        <v/>
      </c>
      <c r="V351" s="14" t="str" cm="1">
        <f t="array" ref="V351">IF($F351="","",_xlfn.SWITCH($L351,"Equal allocation",ROUND($M351/12,2),"Weighted Allocation",$M351*_xll.BC.TURNOVER(Connection,$F351,,,V$2,V$3,IF(ApplyDimOnActuals="Yes",_xlfn.HSTACK(DimArray,DimValuesArray),""))*$A351/IF($H351=0,12,$H351),"Manual Allocation",AH351))</f>
        <v/>
      </c>
      <c r="W351" s="14" t="str" cm="1">
        <f t="array" ref="W351">IF($F351="","",_xlfn.SWITCH($L351,"Equal allocation",ROUND($M351/12,2),"Weighted Allocation",$M351*_xll.BC.TURNOVER(Connection,$F351,,,W$2,W$3,IF(ApplyDimOnActuals="Yes",_xlfn.HSTACK(DimArray,DimValuesArray),""))*$A351/IF($H351=0,12,$H351),"Manual Allocation",AI351))</f>
        <v/>
      </c>
      <c r="X351" s="14" t="str" cm="1">
        <f t="array" ref="X351">IF($F351="","",_xlfn.SWITCH($L351,"Equal allocation",ROUND($M351/12,2),"Weighted Allocation",$M351*_xll.BC.TURNOVER(Connection,$F351,,,X$2,X$3,IF(ApplyDimOnActuals="Yes",_xlfn.HSTACK(DimArray,DimValuesArray),""))*$A351/IF($H351=0,12,$H351),"Manual Allocation",AJ351))</f>
        <v/>
      </c>
      <c r="Y351" s="14" t="str" cm="1">
        <f t="array" ref="Y351">IF($F351="","",_xlfn.SWITCH($L351,"Equal allocation",ROUND($M351/12,2),"Weighted Allocation",$M351*_xll.BC.TURNOVER(Connection,$F351,,,Y$2,Y$3,IF(ApplyDimOnActuals="Yes",_xlfn.HSTACK(DimArray,DimValuesArray),""))*$A351/IF($H351=0,12,$H351),"Manual Allocation",AK351))</f>
        <v/>
      </c>
      <c r="Z351" s="14" t="str" cm="1">
        <f t="array" ref="Z351">IF($F351="","",_xlfn.SWITCH($L351,"Equal allocation",ROUND($M351/12,2),"Weighted Allocation",$M351*_xll.BC.TURNOVER(Connection,$F351,,,Z$2,Z$3,IF(ApplyDimOnActuals="Yes",_xlfn.HSTACK(DimArray,DimValuesArray),""))*$A351/IF($H351=0,12,$H351),"Manual Allocation",AL351))</f>
        <v/>
      </c>
    </row>
    <row r="352" spans="12:26" x14ac:dyDescent="0.45">
      <c r="L352" s="15" t="str">
        <f t="shared" si="17"/>
        <v/>
      </c>
      <c r="M352" s="14" t="str">
        <f t="shared" si="16"/>
        <v/>
      </c>
      <c r="N352" s="14" t="str">
        <f t="shared" si="12"/>
        <v/>
      </c>
      <c r="O352" s="14" t="str" cm="1">
        <f t="array" ref="O352">IF($F352="","",_xlfn.SWITCH($L352,"Equal allocation",ROUND($M352/12,2),"Weighted Allocation",$M352*_xll.BC.TURNOVER(Connection,$F352,,,O$2,O$3,IF(ApplyDimOnActuals="Yes",_xlfn.HSTACK(DimArray,DimValuesArray),""))*$A352/IF($H352=0,12,$H352),"Manual Allocation",AA352))</f>
        <v/>
      </c>
      <c r="P352" s="14" t="str" cm="1">
        <f t="array" ref="P352">IF($F352="","",_xlfn.SWITCH($L352,"Equal allocation",ROUND($M352/12,2),"Weighted Allocation",$M352*_xll.BC.TURNOVER(Connection,$F352,,,P$2,P$3,IF(ApplyDimOnActuals="Yes",_xlfn.HSTACK(DimArray,DimValuesArray),""))*$A352/IF($H352=0,12,$H352),"Manual Allocation",AB352))</f>
        <v/>
      </c>
      <c r="Q352" s="14" t="str" cm="1">
        <f t="array" ref="Q352">IF($F352="","",_xlfn.SWITCH($L352,"Equal allocation",ROUND($M352/12,2),"Weighted Allocation",$M352*_xll.BC.TURNOVER(Connection,$F352,,,Q$2,Q$3,IF(ApplyDimOnActuals="Yes",_xlfn.HSTACK(DimArray,DimValuesArray),""))*$A352/IF($H352=0,12,$H352),"Manual Allocation",AC352))</f>
        <v/>
      </c>
      <c r="R352" s="14" t="str" cm="1">
        <f t="array" ref="R352">IF($F352="","",_xlfn.SWITCH($L352,"Equal allocation",ROUND($M352/12,2),"Weighted Allocation",$M352*_xll.BC.TURNOVER(Connection,$F352,,,R$2,R$3,IF(ApplyDimOnActuals="Yes",_xlfn.HSTACK(DimArray,DimValuesArray),""))*$A352/IF($H352=0,12,$H352),"Manual Allocation",AD352))</f>
        <v/>
      </c>
      <c r="S352" s="14" t="str" cm="1">
        <f t="array" ref="S352">IF($F352="","",_xlfn.SWITCH($L352,"Equal allocation",ROUND($M352/12,2),"Weighted Allocation",$M352*_xll.BC.TURNOVER(Connection,$F352,,,S$2,S$3,IF(ApplyDimOnActuals="Yes",_xlfn.HSTACK(DimArray,DimValuesArray),""))*$A352/IF($H352=0,12,$H352),"Manual Allocation",AE352))</f>
        <v/>
      </c>
      <c r="T352" s="14" t="str" cm="1">
        <f t="array" ref="T352">IF($F352="","",_xlfn.SWITCH($L352,"Equal allocation",ROUND($M352/12,2),"Weighted Allocation",$M352*_xll.BC.TURNOVER(Connection,$F352,,,T$2,T$3,IF(ApplyDimOnActuals="Yes",_xlfn.HSTACK(DimArray,DimValuesArray),""))*$A352/IF($H352=0,12,$H352),"Manual Allocation",AF352))</f>
        <v/>
      </c>
      <c r="U352" s="14" t="str" cm="1">
        <f t="array" ref="U352">IF($F352="","",_xlfn.SWITCH($L352,"Equal allocation",ROUND($M352/12,2),"Weighted Allocation",$M352*_xll.BC.TURNOVER(Connection,$F352,,,U$2,U$3,IF(ApplyDimOnActuals="Yes",_xlfn.HSTACK(DimArray,DimValuesArray),""))*$A352/IF($H352=0,12,$H352),"Manual Allocation",AG352))</f>
        <v/>
      </c>
      <c r="V352" s="14" t="str" cm="1">
        <f t="array" ref="V352">IF($F352="","",_xlfn.SWITCH($L352,"Equal allocation",ROUND($M352/12,2),"Weighted Allocation",$M352*_xll.BC.TURNOVER(Connection,$F352,,,V$2,V$3,IF(ApplyDimOnActuals="Yes",_xlfn.HSTACK(DimArray,DimValuesArray),""))*$A352/IF($H352=0,12,$H352),"Manual Allocation",AH352))</f>
        <v/>
      </c>
      <c r="W352" s="14" t="str" cm="1">
        <f t="array" ref="W352">IF($F352="","",_xlfn.SWITCH($L352,"Equal allocation",ROUND($M352/12,2),"Weighted Allocation",$M352*_xll.BC.TURNOVER(Connection,$F352,,,W$2,W$3,IF(ApplyDimOnActuals="Yes",_xlfn.HSTACK(DimArray,DimValuesArray),""))*$A352/IF($H352=0,12,$H352),"Manual Allocation",AI352))</f>
        <v/>
      </c>
      <c r="X352" s="14" t="str" cm="1">
        <f t="array" ref="X352">IF($F352="","",_xlfn.SWITCH($L352,"Equal allocation",ROUND($M352/12,2),"Weighted Allocation",$M352*_xll.BC.TURNOVER(Connection,$F352,,,X$2,X$3,IF(ApplyDimOnActuals="Yes",_xlfn.HSTACK(DimArray,DimValuesArray),""))*$A352/IF($H352=0,12,$H352),"Manual Allocation",AJ352))</f>
        <v/>
      </c>
      <c r="Y352" s="14" t="str" cm="1">
        <f t="array" ref="Y352">IF($F352="","",_xlfn.SWITCH($L352,"Equal allocation",ROUND($M352/12,2),"Weighted Allocation",$M352*_xll.BC.TURNOVER(Connection,$F352,,,Y$2,Y$3,IF(ApplyDimOnActuals="Yes",_xlfn.HSTACK(DimArray,DimValuesArray),""))*$A352/IF($H352=0,12,$H352),"Manual Allocation",AK352))</f>
        <v/>
      </c>
      <c r="Z352" s="14" t="str" cm="1">
        <f t="array" ref="Z352">IF($F352="","",_xlfn.SWITCH($L352,"Equal allocation",ROUND($M352/12,2),"Weighted Allocation",$M352*_xll.BC.TURNOVER(Connection,$F352,,,Z$2,Z$3,IF(ApplyDimOnActuals="Yes",_xlfn.HSTACK(DimArray,DimValuesArray),""))*$A352/IF($H352=0,12,$H352),"Manual Allocation",AL352))</f>
        <v/>
      </c>
    </row>
    <row r="353" spans="12:26" x14ac:dyDescent="0.45">
      <c r="L353" s="15" t="str">
        <f t="shared" si="17"/>
        <v/>
      </c>
      <c r="M353" s="14" t="str">
        <f t="shared" si="16"/>
        <v/>
      </c>
      <c r="N353" s="14" t="str">
        <f t="shared" si="12"/>
        <v/>
      </c>
      <c r="O353" s="14" t="str" cm="1">
        <f t="array" ref="O353">IF($F353="","",_xlfn.SWITCH($L353,"Equal allocation",ROUND($M353/12,2),"Weighted Allocation",$M353*_xll.BC.TURNOVER(Connection,$F353,,,O$2,O$3,IF(ApplyDimOnActuals="Yes",_xlfn.HSTACK(DimArray,DimValuesArray),""))*$A353/IF($H353=0,12,$H353),"Manual Allocation",AA353))</f>
        <v/>
      </c>
      <c r="P353" s="14" t="str" cm="1">
        <f t="array" ref="P353">IF($F353="","",_xlfn.SWITCH($L353,"Equal allocation",ROUND($M353/12,2),"Weighted Allocation",$M353*_xll.BC.TURNOVER(Connection,$F353,,,P$2,P$3,IF(ApplyDimOnActuals="Yes",_xlfn.HSTACK(DimArray,DimValuesArray),""))*$A353/IF($H353=0,12,$H353),"Manual Allocation",AB353))</f>
        <v/>
      </c>
      <c r="Q353" s="14" t="str" cm="1">
        <f t="array" ref="Q353">IF($F353="","",_xlfn.SWITCH($L353,"Equal allocation",ROUND($M353/12,2),"Weighted Allocation",$M353*_xll.BC.TURNOVER(Connection,$F353,,,Q$2,Q$3,IF(ApplyDimOnActuals="Yes",_xlfn.HSTACK(DimArray,DimValuesArray),""))*$A353/IF($H353=0,12,$H353),"Manual Allocation",AC353))</f>
        <v/>
      </c>
      <c r="R353" s="14" t="str" cm="1">
        <f t="array" ref="R353">IF($F353="","",_xlfn.SWITCH($L353,"Equal allocation",ROUND($M353/12,2),"Weighted Allocation",$M353*_xll.BC.TURNOVER(Connection,$F353,,,R$2,R$3,IF(ApplyDimOnActuals="Yes",_xlfn.HSTACK(DimArray,DimValuesArray),""))*$A353/IF($H353=0,12,$H353),"Manual Allocation",AD353))</f>
        <v/>
      </c>
      <c r="S353" s="14" t="str" cm="1">
        <f t="array" ref="S353">IF($F353="","",_xlfn.SWITCH($L353,"Equal allocation",ROUND($M353/12,2),"Weighted Allocation",$M353*_xll.BC.TURNOVER(Connection,$F353,,,S$2,S$3,IF(ApplyDimOnActuals="Yes",_xlfn.HSTACK(DimArray,DimValuesArray),""))*$A353/IF($H353=0,12,$H353),"Manual Allocation",AE353))</f>
        <v/>
      </c>
      <c r="T353" s="14" t="str" cm="1">
        <f t="array" ref="T353">IF($F353="","",_xlfn.SWITCH($L353,"Equal allocation",ROUND($M353/12,2),"Weighted Allocation",$M353*_xll.BC.TURNOVER(Connection,$F353,,,T$2,T$3,IF(ApplyDimOnActuals="Yes",_xlfn.HSTACK(DimArray,DimValuesArray),""))*$A353/IF($H353=0,12,$H353),"Manual Allocation",AF353))</f>
        <v/>
      </c>
      <c r="U353" s="14" t="str" cm="1">
        <f t="array" ref="U353">IF($F353="","",_xlfn.SWITCH($L353,"Equal allocation",ROUND($M353/12,2),"Weighted Allocation",$M353*_xll.BC.TURNOVER(Connection,$F353,,,U$2,U$3,IF(ApplyDimOnActuals="Yes",_xlfn.HSTACK(DimArray,DimValuesArray),""))*$A353/IF($H353=0,12,$H353),"Manual Allocation",AG353))</f>
        <v/>
      </c>
      <c r="V353" s="14" t="str" cm="1">
        <f t="array" ref="V353">IF($F353="","",_xlfn.SWITCH($L353,"Equal allocation",ROUND($M353/12,2),"Weighted Allocation",$M353*_xll.BC.TURNOVER(Connection,$F353,,,V$2,V$3,IF(ApplyDimOnActuals="Yes",_xlfn.HSTACK(DimArray,DimValuesArray),""))*$A353/IF($H353=0,12,$H353),"Manual Allocation",AH353))</f>
        <v/>
      </c>
      <c r="W353" s="14" t="str" cm="1">
        <f t="array" ref="W353">IF($F353="","",_xlfn.SWITCH($L353,"Equal allocation",ROUND($M353/12,2),"Weighted Allocation",$M353*_xll.BC.TURNOVER(Connection,$F353,,,W$2,W$3,IF(ApplyDimOnActuals="Yes",_xlfn.HSTACK(DimArray,DimValuesArray),""))*$A353/IF($H353=0,12,$H353),"Manual Allocation",AI353))</f>
        <v/>
      </c>
      <c r="X353" s="14" t="str" cm="1">
        <f t="array" ref="X353">IF($F353="","",_xlfn.SWITCH($L353,"Equal allocation",ROUND($M353/12,2),"Weighted Allocation",$M353*_xll.BC.TURNOVER(Connection,$F353,,,X$2,X$3,IF(ApplyDimOnActuals="Yes",_xlfn.HSTACK(DimArray,DimValuesArray),""))*$A353/IF($H353=0,12,$H353),"Manual Allocation",AJ353))</f>
        <v/>
      </c>
      <c r="Y353" s="14" t="str" cm="1">
        <f t="array" ref="Y353">IF($F353="","",_xlfn.SWITCH($L353,"Equal allocation",ROUND($M353/12,2),"Weighted Allocation",$M353*_xll.BC.TURNOVER(Connection,$F353,,,Y$2,Y$3,IF(ApplyDimOnActuals="Yes",_xlfn.HSTACK(DimArray,DimValuesArray),""))*$A353/IF($H353=0,12,$H353),"Manual Allocation",AK353))</f>
        <v/>
      </c>
      <c r="Z353" s="14" t="str" cm="1">
        <f t="array" ref="Z353">IF($F353="","",_xlfn.SWITCH($L353,"Equal allocation",ROUND($M353/12,2),"Weighted Allocation",$M353*_xll.BC.TURNOVER(Connection,$F353,,,Z$2,Z$3,IF(ApplyDimOnActuals="Yes",_xlfn.HSTACK(DimArray,DimValuesArray),""))*$A353/IF($H353=0,12,$H353),"Manual Allocation",AL353))</f>
        <v/>
      </c>
    </row>
    <row r="354" spans="12:26" x14ac:dyDescent="0.45">
      <c r="L354" s="15" t="str">
        <f t="shared" si="17"/>
        <v/>
      </c>
      <c r="M354" s="14" t="str">
        <f t="shared" si="16"/>
        <v/>
      </c>
      <c r="N354" s="14" t="str">
        <f t="shared" si="12"/>
        <v/>
      </c>
      <c r="O354" s="14" t="str" cm="1">
        <f t="array" ref="O354">IF($F354="","",_xlfn.SWITCH($L354,"Equal allocation",ROUND($M354/12,2),"Weighted Allocation",$M354*_xll.BC.TURNOVER(Connection,$F354,,,O$2,O$3,IF(ApplyDimOnActuals="Yes",_xlfn.HSTACK(DimArray,DimValuesArray),""))*$A354/IF($H354=0,12,$H354),"Manual Allocation",AA354))</f>
        <v/>
      </c>
      <c r="P354" s="14" t="str" cm="1">
        <f t="array" ref="P354">IF($F354="","",_xlfn.SWITCH($L354,"Equal allocation",ROUND($M354/12,2),"Weighted Allocation",$M354*_xll.BC.TURNOVER(Connection,$F354,,,P$2,P$3,IF(ApplyDimOnActuals="Yes",_xlfn.HSTACK(DimArray,DimValuesArray),""))*$A354/IF($H354=0,12,$H354),"Manual Allocation",AB354))</f>
        <v/>
      </c>
      <c r="Q354" s="14" t="str" cm="1">
        <f t="array" ref="Q354">IF($F354="","",_xlfn.SWITCH($L354,"Equal allocation",ROUND($M354/12,2),"Weighted Allocation",$M354*_xll.BC.TURNOVER(Connection,$F354,,,Q$2,Q$3,IF(ApplyDimOnActuals="Yes",_xlfn.HSTACK(DimArray,DimValuesArray),""))*$A354/IF($H354=0,12,$H354),"Manual Allocation",AC354))</f>
        <v/>
      </c>
      <c r="R354" s="14" t="str" cm="1">
        <f t="array" ref="R354">IF($F354="","",_xlfn.SWITCH($L354,"Equal allocation",ROUND($M354/12,2),"Weighted Allocation",$M354*_xll.BC.TURNOVER(Connection,$F354,,,R$2,R$3,IF(ApplyDimOnActuals="Yes",_xlfn.HSTACK(DimArray,DimValuesArray),""))*$A354/IF($H354=0,12,$H354),"Manual Allocation",AD354))</f>
        <v/>
      </c>
      <c r="S354" s="14" t="str" cm="1">
        <f t="array" ref="S354">IF($F354="","",_xlfn.SWITCH($L354,"Equal allocation",ROUND($M354/12,2),"Weighted Allocation",$M354*_xll.BC.TURNOVER(Connection,$F354,,,S$2,S$3,IF(ApplyDimOnActuals="Yes",_xlfn.HSTACK(DimArray,DimValuesArray),""))*$A354/IF($H354=0,12,$H354),"Manual Allocation",AE354))</f>
        <v/>
      </c>
      <c r="T354" s="14" t="str" cm="1">
        <f t="array" ref="T354">IF($F354="","",_xlfn.SWITCH($L354,"Equal allocation",ROUND($M354/12,2),"Weighted Allocation",$M354*_xll.BC.TURNOVER(Connection,$F354,,,T$2,T$3,IF(ApplyDimOnActuals="Yes",_xlfn.HSTACK(DimArray,DimValuesArray),""))*$A354/IF($H354=0,12,$H354),"Manual Allocation",AF354))</f>
        <v/>
      </c>
      <c r="U354" s="14" t="str" cm="1">
        <f t="array" ref="U354">IF($F354="","",_xlfn.SWITCH($L354,"Equal allocation",ROUND($M354/12,2),"Weighted Allocation",$M354*_xll.BC.TURNOVER(Connection,$F354,,,U$2,U$3,IF(ApplyDimOnActuals="Yes",_xlfn.HSTACK(DimArray,DimValuesArray),""))*$A354/IF($H354=0,12,$H354),"Manual Allocation",AG354))</f>
        <v/>
      </c>
      <c r="V354" s="14" t="str" cm="1">
        <f t="array" ref="V354">IF($F354="","",_xlfn.SWITCH($L354,"Equal allocation",ROUND($M354/12,2),"Weighted Allocation",$M354*_xll.BC.TURNOVER(Connection,$F354,,,V$2,V$3,IF(ApplyDimOnActuals="Yes",_xlfn.HSTACK(DimArray,DimValuesArray),""))*$A354/IF($H354=0,12,$H354),"Manual Allocation",AH354))</f>
        <v/>
      </c>
      <c r="W354" s="14" t="str" cm="1">
        <f t="array" ref="W354">IF($F354="","",_xlfn.SWITCH($L354,"Equal allocation",ROUND($M354/12,2),"Weighted Allocation",$M354*_xll.BC.TURNOVER(Connection,$F354,,,W$2,W$3,IF(ApplyDimOnActuals="Yes",_xlfn.HSTACK(DimArray,DimValuesArray),""))*$A354/IF($H354=0,12,$H354),"Manual Allocation",AI354))</f>
        <v/>
      </c>
      <c r="X354" s="14" t="str" cm="1">
        <f t="array" ref="X354">IF($F354="","",_xlfn.SWITCH($L354,"Equal allocation",ROUND($M354/12,2),"Weighted Allocation",$M354*_xll.BC.TURNOVER(Connection,$F354,,,X$2,X$3,IF(ApplyDimOnActuals="Yes",_xlfn.HSTACK(DimArray,DimValuesArray),""))*$A354/IF($H354=0,12,$H354),"Manual Allocation",AJ354))</f>
        <v/>
      </c>
      <c r="Y354" s="14" t="str" cm="1">
        <f t="array" ref="Y354">IF($F354="","",_xlfn.SWITCH($L354,"Equal allocation",ROUND($M354/12,2),"Weighted Allocation",$M354*_xll.BC.TURNOVER(Connection,$F354,,,Y$2,Y$3,IF(ApplyDimOnActuals="Yes",_xlfn.HSTACK(DimArray,DimValuesArray),""))*$A354/IF($H354=0,12,$H354),"Manual Allocation",AK354))</f>
        <v/>
      </c>
      <c r="Z354" s="14" t="str" cm="1">
        <f t="array" ref="Z354">IF($F354="","",_xlfn.SWITCH($L354,"Equal allocation",ROUND($M354/12,2),"Weighted Allocation",$M354*_xll.BC.TURNOVER(Connection,$F354,,,Z$2,Z$3,IF(ApplyDimOnActuals="Yes",_xlfn.HSTACK(DimArray,DimValuesArray),""))*$A354/IF($H354=0,12,$H354),"Manual Allocation",AL354))</f>
        <v/>
      </c>
    </row>
    <row r="355" spans="12:26" x14ac:dyDescent="0.45">
      <c r="L355" s="15" t="str">
        <f t="shared" si="17"/>
        <v/>
      </c>
      <c r="M355" s="14" t="str">
        <f t="shared" si="16"/>
        <v/>
      </c>
      <c r="N355" s="14" t="str">
        <f t="shared" si="12"/>
        <v/>
      </c>
      <c r="O355" s="14" t="str" cm="1">
        <f t="array" ref="O355">IF($F355="","",_xlfn.SWITCH($L355,"Equal allocation",ROUND($M355/12,2),"Weighted Allocation",$M355*_xll.BC.TURNOVER(Connection,$F355,,,O$2,O$3,IF(ApplyDimOnActuals="Yes",_xlfn.HSTACK(DimArray,DimValuesArray),""))*$A355/IF($H355=0,12,$H355),"Manual Allocation",AA355))</f>
        <v/>
      </c>
      <c r="P355" s="14" t="str" cm="1">
        <f t="array" ref="P355">IF($F355="","",_xlfn.SWITCH($L355,"Equal allocation",ROUND($M355/12,2),"Weighted Allocation",$M355*_xll.BC.TURNOVER(Connection,$F355,,,P$2,P$3,IF(ApplyDimOnActuals="Yes",_xlfn.HSTACK(DimArray,DimValuesArray),""))*$A355/IF($H355=0,12,$H355),"Manual Allocation",AB355))</f>
        <v/>
      </c>
      <c r="Q355" s="14" t="str" cm="1">
        <f t="array" ref="Q355">IF($F355="","",_xlfn.SWITCH($L355,"Equal allocation",ROUND($M355/12,2),"Weighted Allocation",$M355*_xll.BC.TURNOVER(Connection,$F355,,,Q$2,Q$3,IF(ApplyDimOnActuals="Yes",_xlfn.HSTACK(DimArray,DimValuesArray),""))*$A355/IF($H355=0,12,$H355),"Manual Allocation",AC355))</f>
        <v/>
      </c>
      <c r="R355" s="14" t="str" cm="1">
        <f t="array" ref="R355">IF($F355="","",_xlfn.SWITCH($L355,"Equal allocation",ROUND($M355/12,2),"Weighted Allocation",$M355*_xll.BC.TURNOVER(Connection,$F355,,,R$2,R$3,IF(ApplyDimOnActuals="Yes",_xlfn.HSTACK(DimArray,DimValuesArray),""))*$A355/IF($H355=0,12,$H355),"Manual Allocation",AD355))</f>
        <v/>
      </c>
      <c r="S355" s="14" t="str" cm="1">
        <f t="array" ref="S355">IF($F355="","",_xlfn.SWITCH($L355,"Equal allocation",ROUND($M355/12,2),"Weighted Allocation",$M355*_xll.BC.TURNOVER(Connection,$F355,,,S$2,S$3,IF(ApplyDimOnActuals="Yes",_xlfn.HSTACK(DimArray,DimValuesArray),""))*$A355/IF($H355=0,12,$H355),"Manual Allocation",AE355))</f>
        <v/>
      </c>
      <c r="T355" s="14" t="str" cm="1">
        <f t="array" ref="T355">IF($F355="","",_xlfn.SWITCH($L355,"Equal allocation",ROUND($M355/12,2),"Weighted Allocation",$M355*_xll.BC.TURNOVER(Connection,$F355,,,T$2,T$3,IF(ApplyDimOnActuals="Yes",_xlfn.HSTACK(DimArray,DimValuesArray),""))*$A355/IF($H355=0,12,$H355),"Manual Allocation",AF355))</f>
        <v/>
      </c>
      <c r="U355" s="14" t="str" cm="1">
        <f t="array" ref="U355">IF($F355="","",_xlfn.SWITCH($L355,"Equal allocation",ROUND($M355/12,2),"Weighted Allocation",$M355*_xll.BC.TURNOVER(Connection,$F355,,,U$2,U$3,IF(ApplyDimOnActuals="Yes",_xlfn.HSTACK(DimArray,DimValuesArray),""))*$A355/IF($H355=0,12,$H355),"Manual Allocation",AG355))</f>
        <v/>
      </c>
      <c r="V355" s="14" t="str" cm="1">
        <f t="array" ref="V355">IF($F355="","",_xlfn.SWITCH($L355,"Equal allocation",ROUND($M355/12,2),"Weighted Allocation",$M355*_xll.BC.TURNOVER(Connection,$F355,,,V$2,V$3,IF(ApplyDimOnActuals="Yes",_xlfn.HSTACK(DimArray,DimValuesArray),""))*$A355/IF($H355=0,12,$H355),"Manual Allocation",AH355))</f>
        <v/>
      </c>
      <c r="W355" s="14" t="str" cm="1">
        <f t="array" ref="W355">IF($F355="","",_xlfn.SWITCH($L355,"Equal allocation",ROUND($M355/12,2),"Weighted Allocation",$M355*_xll.BC.TURNOVER(Connection,$F355,,,W$2,W$3,IF(ApplyDimOnActuals="Yes",_xlfn.HSTACK(DimArray,DimValuesArray),""))*$A355/IF($H355=0,12,$H355),"Manual Allocation",AI355))</f>
        <v/>
      </c>
      <c r="X355" s="14" t="str" cm="1">
        <f t="array" ref="X355">IF($F355="","",_xlfn.SWITCH($L355,"Equal allocation",ROUND($M355/12,2),"Weighted Allocation",$M355*_xll.BC.TURNOVER(Connection,$F355,,,X$2,X$3,IF(ApplyDimOnActuals="Yes",_xlfn.HSTACK(DimArray,DimValuesArray),""))*$A355/IF($H355=0,12,$H355),"Manual Allocation",AJ355))</f>
        <v/>
      </c>
      <c r="Y355" s="14" t="str" cm="1">
        <f t="array" ref="Y355">IF($F355="","",_xlfn.SWITCH($L355,"Equal allocation",ROUND($M355/12,2),"Weighted Allocation",$M355*_xll.BC.TURNOVER(Connection,$F355,,,Y$2,Y$3,IF(ApplyDimOnActuals="Yes",_xlfn.HSTACK(DimArray,DimValuesArray),""))*$A355/IF($H355=0,12,$H355),"Manual Allocation",AK355))</f>
        <v/>
      </c>
      <c r="Z355" s="14" t="str" cm="1">
        <f t="array" ref="Z355">IF($F355="","",_xlfn.SWITCH($L355,"Equal allocation",ROUND($M355/12,2),"Weighted Allocation",$M355*_xll.BC.TURNOVER(Connection,$F355,,,Z$2,Z$3,IF(ApplyDimOnActuals="Yes",_xlfn.HSTACK(DimArray,DimValuesArray),""))*$A355/IF($H355=0,12,$H355),"Manual Allocation",AL355))</f>
        <v/>
      </c>
    </row>
    <row r="356" spans="12:26" x14ac:dyDescent="0.45">
      <c r="L356" s="15" t="str">
        <f t="shared" si="17"/>
        <v/>
      </c>
      <c r="M356" s="14" t="str">
        <f t="shared" si="16"/>
        <v/>
      </c>
      <c r="N356" s="14" t="str">
        <f t="shared" si="12"/>
        <v/>
      </c>
      <c r="O356" s="14" t="str" cm="1">
        <f t="array" ref="O356">IF($F356="","",_xlfn.SWITCH($L356,"Equal allocation",ROUND($M356/12,2),"Weighted Allocation",$M356*_xll.BC.TURNOVER(Connection,$F356,,,O$2,O$3,IF(ApplyDimOnActuals="Yes",_xlfn.HSTACK(DimArray,DimValuesArray),""))*$A356/IF($H356=0,12,$H356),"Manual Allocation",AA356))</f>
        <v/>
      </c>
      <c r="P356" s="14" t="str" cm="1">
        <f t="array" ref="P356">IF($F356="","",_xlfn.SWITCH($L356,"Equal allocation",ROUND($M356/12,2),"Weighted Allocation",$M356*_xll.BC.TURNOVER(Connection,$F356,,,P$2,P$3,IF(ApplyDimOnActuals="Yes",_xlfn.HSTACK(DimArray,DimValuesArray),""))*$A356/IF($H356=0,12,$H356),"Manual Allocation",AB356))</f>
        <v/>
      </c>
      <c r="Q356" s="14" t="str" cm="1">
        <f t="array" ref="Q356">IF($F356="","",_xlfn.SWITCH($L356,"Equal allocation",ROUND($M356/12,2),"Weighted Allocation",$M356*_xll.BC.TURNOVER(Connection,$F356,,,Q$2,Q$3,IF(ApplyDimOnActuals="Yes",_xlfn.HSTACK(DimArray,DimValuesArray),""))*$A356/IF($H356=0,12,$H356),"Manual Allocation",AC356))</f>
        <v/>
      </c>
      <c r="R356" s="14" t="str" cm="1">
        <f t="array" ref="R356">IF($F356="","",_xlfn.SWITCH($L356,"Equal allocation",ROUND($M356/12,2),"Weighted Allocation",$M356*_xll.BC.TURNOVER(Connection,$F356,,,R$2,R$3,IF(ApplyDimOnActuals="Yes",_xlfn.HSTACK(DimArray,DimValuesArray),""))*$A356/IF($H356=0,12,$H356),"Manual Allocation",AD356))</f>
        <v/>
      </c>
      <c r="S356" s="14" t="str" cm="1">
        <f t="array" ref="S356">IF($F356="","",_xlfn.SWITCH($L356,"Equal allocation",ROUND($M356/12,2),"Weighted Allocation",$M356*_xll.BC.TURNOVER(Connection,$F356,,,S$2,S$3,IF(ApplyDimOnActuals="Yes",_xlfn.HSTACK(DimArray,DimValuesArray),""))*$A356/IF($H356=0,12,$H356),"Manual Allocation",AE356))</f>
        <v/>
      </c>
      <c r="T356" s="14" t="str" cm="1">
        <f t="array" ref="T356">IF($F356="","",_xlfn.SWITCH($L356,"Equal allocation",ROUND($M356/12,2),"Weighted Allocation",$M356*_xll.BC.TURNOVER(Connection,$F356,,,T$2,T$3,IF(ApplyDimOnActuals="Yes",_xlfn.HSTACK(DimArray,DimValuesArray),""))*$A356/IF($H356=0,12,$H356),"Manual Allocation",AF356))</f>
        <v/>
      </c>
      <c r="U356" s="14" t="str" cm="1">
        <f t="array" ref="U356">IF($F356="","",_xlfn.SWITCH($L356,"Equal allocation",ROUND($M356/12,2),"Weighted Allocation",$M356*_xll.BC.TURNOVER(Connection,$F356,,,U$2,U$3,IF(ApplyDimOnActuals="Yes",_xlfn.HSTACK(DimArray,DimValuesArray),""))*$A356/IF($H356=0,12,$H356),"Manual Allocation",AG356))</f>
        <v/>
      </c>
      <c r="V356" s="14" t="str" cm="1">
        <f t="array" ref="V356">IF($F356="","",_xlfn.SWITCH($L356,"Equal allocation",ROUND($M356/12,2),"Weighted Allocation",$M356*_xll.BC.TURNOVER(Connection,$F356,,,V$2,V$3,IF(ApplyDimOnActuals="Yes",_xlfn.HSTACK(DimArray,DimValuesArray),""))*$A356/IF($H356=0,12,$H356),"Manual Allocation",AH356))</f>
        <v/>
      </c>
      <c r="W356" s="14" t="str" cm="1">
        <f t="array" ref="W356">IF($F356="","",_xlfn.SWITCH($L356,"Equal allocation",ROUND($M356/12,2),"Weighted Allocation",$M356*_xll.BC.TURNOVER(Connection,$F356,,,W$2,W$3,IF(ApplyDimOnActuals="Yes",_xlfn.HSTACK(DimArray,DimValuesArray),""))*$A356/IF($H356=0,12,$H356),"Manual Allocation",AI356))</f>
        <v/>
      </c>
      <c r="X356" s="14" t="str" cm="1">
        <f t="array" ref="X356">IF($F356="","",_xlfn.SWITCH($L356,"Equal allocation",ROUND($M356/12,2),"Weighted Allocation",$M356*_xll.BC.TURNOVER(Connection,$F356,,,X$2,X$3,IF(ApplyDimOnActuals="Yes",_xlfn.HSTACK(DimArray,DimValuesArray),""))*$A356/IF($H356=0,12,$H356),"Manual Allocation",AJ356))</f>
        <v/>
      </c>
      <c r="Y356" s="14" t="str" cm="1">
        <f t="array" ref="Y356">IF($F356="","",_xlfn.SWITCH($L356,"Equal allocation",ROUND($M356/12,2),"Weighted Allocation",$M356*_xll.BC.TURNOVER(Connection,$F356,,,Y$2,Y$3,IF(ApplyDimOnActuals="Yes",_xlfn.HSTACK(DimArray,DimValuesArray),""))*$A356/IF($H356=0,12,$H356),"Manual Allocation",AK356))</f>
        <v/>
      </c>
      <c r="Z356" s="14" t="str" cm="1">
        <f t="array" ref="Z356">IF($F356="","",_xlfn.SWITCH($L356,"Equal allocation",ROUND($M356/12,2),"Weighted Allocation",$M356*_xll.BC.TURNOVER(Connection,$F356,,,Z$2,Z$3,IF(ApplyDimOnActuals="Yes",_xlfn.HSTACK(DimArray,DimValuesArray),""))*$A356/IF($H356=0,12,$H356),"Manual Allocation",AL356))</f>
        <v/>
      </c>
    </row>
    <row r="357" spans="12:26" x14ac:dyDescent="0.45">
      <c r="L357" s="15" t="str">
        <f t="shared" si="17"/>
        <v/>
      </c>
      <c r="M357" s="14" t="str">
        <f t="shared" si="16"/>
        <v/>
      </c>
      <c r="N357" s="14" t="str">
        <f t="shared" si="12"/>
        <v/>
      </c>
      <c r="O357" s="14" t="str" cm="1">
        <f t="array" ref="O357">IF($F357="","",_xlfn.SWITCH($L357,"Equal allocation",ROUND($M357/12,2),"Weighted Allocation",$M357*_xll.BC.TURNOVER(Connection,$F357,,,O$2,O$3,IF(ApplyDimOnActuals="Yes",_xlfn.HSTACK(DimArray,DimValuesArray),""))*$A357/IF($H357=0,12,$H357),"Manual Allocation",AA357))</f>
        <v/>
      </c>
      <c r="P357" s="14" t="str" cm="1">
        <f t="array" ref="P357">IF($F357="","",_xlfn.SWITCH($L357,"Equal allocation",ROUND($M357/12,2),"Weighted Allocation",$M357*_xll.BC.TURNOVER(Connection,$F357,,,P$2,P$3,IF(ApplyDimOnActuals="Yes",_xlfn.HSTACK(DimArray,DimValuesArray),""))*$A357/IF($H357=0,12,$H357),"Manual Allocation",AB357))</f>
        <v/>
      </c>
      <c r="Q357" s="14" t="str" cm="1">
        <f t="array" ref="Q357">IF($F357="","",_xlfn.SWITCH($L357,"Equal allocation",ROUND($M357/12,2),"Weighted Allocation",$M357*_xll.BC.TURNOVER(Connection,$F357,,,Q$2,Q$3,IF(ApplyDimOnActuals="Yes",_xlfn.HSTACK(DimArray,DimValuesArray),""))*$A357/IF($H357=0,12,$H357),"Manual Allocation",AC357))</f>
        <v/>
      </c>
      <c r="R357" s="14" t="str" cm="1">
        <f t="array" ref="R357">IF($F357="","",_xlfn.SWITCH($L357,"Equal allocation",ROUND($M357/12,2),"Weighted Allocation",$M357*_xll.BC.TURNOVER(Connection,$F357,,,R$2,R$3,IF(ApplyDimOnActuals="Yes",_xlfn.HSTACK(DimArray,DimValuesArray),""))*$A357/IF($H357=0,12,$H357),"Manual Allocation",AD357))</f>
        <v/>
      </c>
      <c r="S357" s="14" t="str" cm="1">
        <f t="array" ref="S357">IF($F357="","",_xlfn.SWITCH($L357,"Equal allocation",ROUND($M357/12,2),"Weighted Allocation",$M357*_xll.BC.TURNOVER(Connection,$F357,,,S$2,S$3,IF(ApplyDimOnActuals="Yes",_xlfn.HSTACK(DimArray,DimValuesArray),""))*$A357/IF($H357=0,12,$H357),"Manual Allocation",AE357))</f>
        <v/>
      </c>
      <c r="T357" s="14" t="str" cm="1">
        <f t="array" ref="T357">IF($F357="","",_xlfn.SWITCH($L357,"Equal allocation",ROUND($M357/12,2),"Weighted Allocation",$M357*_xll.BC.TURNOVER(Connection,$F357,,,T$2,T$3,IF(ApplyDimOnActuals="Yes",_xlfn.HSTACK(DimArray,DimValuesArray),""))*$A357/IF($H357=0,12,$H357),"Manual Allocation",AF357))</f>
        <v/>
      </c>
      <c r="U357" s="14" t="str" cm="1">
        <f t="array" ref="U357">IF($F357="","",_xlfn.SWITCH($L357,"Equal allocation",ROUND($M357/12,2),"Weighted Allocation",$M357*_xll.BC.TURNOVER(Connection,$F357,,,U$2,U$3,IF(ApplyDimOnActuals="Yes",_xlfn.HSTACK(DimArray,DimValuesArray),""))*$A357/IF($H357=0,12,$H357),"Manual Allocation",AG357))</f>
        <v/>
      </c>
      <c r="V357" s="14" t="str" cm="1">
        <f t="array" ref="V357">IF($F357="","",_xlfn.SWITCH($L357,"Equal allocation",ROUND($M357/12,2),"Weighted Allocation",$M357*_xll.BC.TURNOVER(Connection,$F357,,,V$2,V$3,IF(ApplyDimOnActuals="Yes",_xlfn.HSTACK(DimArray,DimValuesArray),""))*$A357/IF($H357=0,12,$H357),"Manual Allocation",AH357))</f>
        <v/>
      </c>
      <c r="W357" s="14" t="str" cm="1">
        <f t="array" ref="W357">IF($F357="","",_xlfn.SWITCH($L357,"Equal allocation",ROUND($M357/12,2),"Weighted Allocation",$M357*_xll.BC.TURNOVER(Connection,$F357,,,W$2,W$3,IF(ApplyDimOnActuals="Yes",_xlfn.HSTACK(DimArray,DimValuesArray),""))*$A357/IF($H357=0,12,$H357),"Manual Allocation",AI357))</f>
        <v/>
      </c>
      <c r="X357" s="14" t="str" cm="1">
        <f t="array" ref="X357">IF($F357="","",_xlfn.SWITCH($L357,"Equal allocation",ROUND($M357/12,2),"Weighted Allocation",$M357*_xll.BC.TURNOVER(Connection,$F357,,,X$2,X$3,IF(ApplyDimOnActuals="Yes",_xlfn.HSTACK(DimArray,DimValuesArray),""))*$A357/IF($H357=0,12,$H357),"Manual Allocation",AJ357))</f>
        <v/>
      </c>
      <c r="Y357" s="14" t="str" cm="1">
        <f t="array" ref="Y357">IF($F357="","",_xlfn.SWITCH($L357,"Equal allocation",ROUND($M357/12,2),"Weighted Allocation",$M357*_xll.BC.TURNOVER(Connection,$F357,,,Y$2,Y$3,IF(ApplyDimOnActuals="Yes",_xlfn.HSTACK(DimArray,DimValuesArray),""))*$A357/IF($H357=0,12,$H357),"Manual Allocation",AK357))</f>
        <v/>
      </c>
      <c r="Z357" s="14" t="str" cm="1">
        <f t="array" ref="Z357">IF($F357="","",_xlfn.SWITCH($L357,"Equal allocation",ROUND($M357/12,2),"Weighted Allocation",$M357*_xll.BC.TURNOVER(Connection,$F357,,,Z$2,Z$3,IF(ApplyDimOnActuals="Yes",_xlfn.HSTACK(DimArray,DimValuesArray),""))*$A357/IF($H357=0,12,$H357),"Manual Allocation",AL357))</f>
        <v/>
      </c>
    </row>
    <row r="358" spans="12:26" x14ac:dyDescent="0.45">
      <c r="L358" s="15" t="str">
        <f t="shared" si="17"/>
        <v/>
      </c>
      <c r="M358" s="14" t="str">
        <f t="shared" si="16"/>
        <v/>
      </c>
      <c r="N358" s="14" t="str">
        <f t="shared" si="12"/>
        <v/>
      </c>
      <c r="O358" s="14" t="str" cm="1">
        <f t="array" ref="O358">IF($F358="","",_xlfn.SWITCH($L358,"Equal allocation",ROUND($M358/12,2),"Weighted Allocation",$M358*_xll.BC.TURNOVER(Connection,$F358,,,O$2,O$3,IF(ApplyDimOnActuals="Yes",_xlfn.HSTACK(DimArray,DimValuesArray),""))*$A358/IF($H358=0,12,$H358),"Manual Allocation",AA358))</f>
        <v/>
      </c>
      <c r="P358" s="14" t="str" cm="1">
        <f t="array" ref="P358">IF($F358="","",_xlfn.SWITCH($L358,"Equal allocation",ROUND($M358/12,2),"Weighted Allocation",$M358*_xll.BC.TURNOVER(Connection,$F358,,,P$2,P$3,IF(ApplyDimOnActuals="Yes",_xlfn.HSTACK(DimArray,DimValuesArray),""))*$A358/IF($H358=0,12,$H358),"Manual Allocation",AB358))</f>
        <v/>
      </c>
      <c r="Q358" s="14" t="str" cm="1">
        <f t="array" ref="Q358">IF($F358="","",_xlfn.SWITCH($L358,"Equal allocation",ROUND($M358/12,2),"Weighted Allocation",$M358*_xll.BC.TURNOVER(Connection,$F358,,,Q$2,Q$3,IF(ApplyDimOnActuals="Yes",_xlfn.HSTACK(DimArray,DimValuesArray),""))*$A358/IF($H358=0,12,$H358),"Manual Allocation",AC358))</f>
        <v/>
      </c>
      <c r="R358" s="14" t="str" cm="1">
        <f t="array" ref="R358">IF($F358="","",_xlfn.SWITCH($L358,"Equal allocation",ROUND($M358/12,2),"Weighted Allocation",$M358*_xll.BC.TURNOVER(Connection,$F358,,,R$2,R$3,IF(ApplyDimOnActuals="Yes",_xlfn.HSTACK(DimArray,DimValuesArray),""))*$A358/IF($H358=0,12,$H358),"Manual Allocation",AD358))</f>
        <v/>
      </c>
      <c r="S358" s="14" t="str" cm="1">
        <f t="array" ref="S358">IF($F358="","",_xlfn.SWITCH($L358,"Equal allocation",ROUND($M358/12,2),"Weighted Allocation",$M358*_xll.BC.TURNOVER(Connection,$F358,,,S$2,S$3,IF(ApplyDimOnActuals="Yes",_xlfn.HSTACK(DimArray,DimValuesArray),""))*$A358/IF($H358=0,12,$H358),"Manual Allocation",AE358))</f>
        <v/>
      </c>
      <c r="T358" s="14" t="str" cm="1">
        <f t="array" ref="T358">IF($F358="","",_xlfn.SWITCH($L358,"Equal allocation",ROUND($M358/12,2),"Weighted Allocation",$M358*_xll.BC.TURNOVER(Connection,$F358,,,T$2,T$3,IF(ApplyDimOnActuals="Yes",_xlfn.HSTACK(DimArray,DimValuesArray),""))*$A358/IF($H358=0,12,$H358),"Manual Allocation",AF358))</f>
        <v/>
      </c>
      <c r="U358" s="14" t="str" cm="1">
        <f t="array" ref="U358">IF($F358="","",_xlfn.SWITCH($L358,"Equal allocation",ROUND($M358/12,2),"Weighted Allocation",$M358*_xll.BC.TURNOVER(Connection,$F358,,,U$2,U$3,IF(ApplyDimOnActuals="Yes",_xlfn.HSTACK(DimArray,DimValuesArray),""))*$A358/IF($H358=0,12,$H358),"Manual Allocation",AG358))</f>
        <v/>
      </c>
      <c r="V358" s="14" t="str" cm="1">
        <f t="array" ref="V358">IF($F358="","",_xlfn.SWITCH($L358,"Equal allocation",ROUND($M358/12,2),"Weighted Allocation",$M358*_xll.BC.TURNOVER(Connection,$F358,,,V$2,V$3,IF(ApplyDimOnActuals="Yes",_xlfn.HSTACK(DimArray,DimValuesArray),""))*$A358/IF($H358=0,12,$H358),"Manual Allocation",AH358))</f>
        <v/>
      </c>
      <c r="W358" s="14" t="str" cm="1">
        <f t="array" ref="W358">IF($F358="","",_xlfn.SWITCH($L358,"Equal allocation",ROUND($M358/12,2),"Weighted Allocation",$M358*_xll.BC.TURNOVER(Connection,$F358,,,W$2,W$3,IF(ApplyDimOnActuals="Yes",_xlfn.HSTACK(DimArray,DimValuesArray),""))*$A358/IF($H358=0,12,$H358),"Manual Allocation",AI358))</f>
        <v/>
      </c>
      <c r="X358" s="14" t="str" cm="1">
        <f t="array" ref="X358">IF($F358="","",_xlfn.SWITCH($L358,"Equal allocation",ROUND($M358/12,2),"Weighted Allocation",$M358*_xll.BC.TURNOVER(Connection,$F358,,,X$2,X$3,IF(ApplyDimOnActuals="Yes",_xlfn.HSTACK(DimArray,DimValuesArray),""))*$A358/IF($H358=0,12,$H358),"Manual Allocation",AJ358))</f>
        <v/>
      </c>
      <c r="Y358" s="14" t="str" cm="1">
        <f t="array" ref="Y358">IF($F358="","",_xlfn.SWITCH($L358,"Equal allocation",ROUND($M358/12,2),"Weighted Allocation",$M358*_xll.BC.TURNOVER(Connection,$F358,,,Y$2,Y$3,IF(ApplyDimOnActuals="Yes",_xlfn.HSTACK(DimArray,DimValuesArray),""))*$A358/IF($H358=0,12,$H358),"Manual Allocation",AK358))</f>
        <v/>
      </c>
      <c r="Z358" s="14" t="str" cm="1">
        <f t="array" ref="Z358">IF($F358="","",_xlfn.SWITCH($L358,"Equal allocation",ROUND($M358/12,2),"Weighted Allocation",$M358*_xll.BC.TURNOVER(Connection,$F358,,,Z$2,Z$3,IF(ApplyDimOnActuals="Yes",_xlfn.HSTACK(DimArray,DimValuesArray),""))*$A358/IF($H358=0,12,$H358),"Manual Allocation",AL358))</f>
        <v/>
      </c>
    </row>
    <row r="359" spans="12:26" x14ac:dyDescent="0.45">
      <c r="L359" s="15" t="str">
        <f t="shared" si="17"/>
        <v/>
      </c>
      <c r="M359" s="14" t="str">
        <f t="shared" si="16"/>
        <v/>
      </c>
      <c r="N359" s="14" t="str">
        <f t="shared" si="12"/>
        <v/>
      </c>
      <c r="O359" s="14" t="str" cm="1">
        <f t="array" ref="O359">IF($F359="","",_xlfn.SWITCH($L359,"Equal allocation",ROUND($M359/12,2),"Weighted Allocation",$M359*_xll.BC.TURNOVER(Connection,$F359,,,O$2,O$3,IF(ApplyDimOnActuals="Yes",_xlfn.HSTACK(DimArray,DimValuesArray),""))*$A359/IF($H359=0,12,$H359),"Manual Allocation",AA359))</f>
        <v/>
      </c>
      <c r="P359" s="14" t="str" cm="1">
        <f t="array" ref="P359">IF($F359="","",_xlfn.SWITCH($L359,"Equal allocation",ROUND($M359/12,2),"Weighted Allocation",$M359*_xll.BC.TURNOVER(Connection,$F359,,,P$2,P$3,IF(ApplyDimOnActuals="Yes",_xlfn.HSTACK(DimArray,DimValuesArray),""))*$A359/IF($H359=0,12,$H359),"Manual Allocation",AB359))</f>
        <v/>
      </c>
      <c r="Q359" s="14" t="str" cm="1">
        <f t="array" ref="Q359">IF($F359="","",_xlfn.SWITCH($L359,"Equal allocation",ROUND($M359/12,2),"Weighted Allocation",$M359*_xll.BC.TURNOVER(Connection,$F359,,,Q$2,Q$3,IF(ApplyDimOnActuals="Yes",_xlfn.HSTACK(DimArray,DimValuesArray),""))*$A359/IF($H359=0,12,$H359),"Manual Allocation",AC359))</f>
        <v/>
      </c>
      <c r="R359" s="14" t="str" cm="1">
        <f t="array" ref="R359">IF($F359="","",_xlfn.SWITCH($L359,"Equal allocation",ROUND($M359/12,2),"Weighted Allocation",$M359*_xll.BC.TURNOVER(Connection,$F359,,,R$2,R$3,IF(ApplyDimOnActuals="Yes",_xlfn.HSTACK(DimArray,DimValuesArray),""))*$A359/IF($H359=0,12,$H359),"Manual Allocation",AD359))</f>
        <v/>
      </c>
      <c r="S359" s="14" t="str" cm="1">
        <f t="array" ref="S359">IF($F359="","",_xlfn.SWITCH($L359,"Equal allocation",ROUND($M359/12,2),"Weighted Allocation",$M359*_xll.BC.TURNOVER(Connection,$F359,,,S$2,S$3,IF(ApplyDimOnActuals="Yes",_xlfn.HSTACK(DimArray,DimValuesArray),""))*$A359/IF($H359=0,12,$H359),"Manual Allocation",AE359))</f>
        <v/>
      </c>
      <c r="T359" s="14" t="str" cm="1">
        <f t="array" ref="T359">IF($F359="","",_xlfn.SWITCH($L359,"Equal allocation",ROUND($M359/12,2),"Weighted Allocation",$M359*_xll.BC.TURNOVER(Connection,$F359,,,T$2,T$3,IF(ApplyDimOnActuals="Yes",_xlfn.HSTACK(DimArray,DimValuesArray),""))*$A359/IF($H359=0,12,$H359),"Manual Allocation",AF359))</f>
        <v/>
      </c>
      <c r="U359" s="14" t="str" cm="1">
        <f t="array" ref="U359">IF($F359="","",_xlfn.SWITCH($L359,"Equal allocation",ROUND($M359/12,2),"Weighted Allocation",$M359*_xll.BC.TURNOVER(Connection,$F359,,,U$2,U$3,IF(ApplyDimOnActuals="Yes",_xlfn.HSTACK(DimArray,DimValuesArray),""))*$A359/IF($H359=0,12,$H359),"Manual Allocation",AG359))</f>
        <v/>
      </c>
      <c r="V359" s="14" t="str" cm="1">
        <f t="array" ref="V359">IF($F359="","",_xlfn.SWITCH($L359,"Equal allocation",ROUND($M359/12,2),"Weighted Allocation",$M359*_xll.BC.TURNOVER(Connection,$F359,,,V$2,V$3,IF(ApplyDimOnActuals="Yes",_xlfn.HSTACK(DimArray,DimValuesArray),""))*$A359/IF($H359=0,12,$H359),"Manual Allocation",AH359))</f>
        <v/>
      </c>
      <c r="W359" s="14" t="str" cm="1">
        <f t="array" ref="W359">IF($F359="","",_xlfn.SWITCH($L359,"Equal allocation",ROUND($M359/12,2),"Weighted Allocation",$M359*_xll.BC.TURNOVER(Connection,$F359,,,W$2,W$3,IF(ApplyDimOnActuals="Yes",_xlfn.HSTACK(DimArray,DimValuesArray),""))*$A359/IF($H359=0,12,$H359),"Manual Allocation",AI359))</f>
        <v/>
      </c>
      <c r="X359" s="14" t="str" cm="1">
        <f t="array" ref="X359">IF($F359="","",_xlfn.SWITCH($L359,"Equal allocation",ROUND($M359/12,2),"Weighted Allocation",$M359*_xll.BC.TURNOVER(Connection,$F359,,,X$2,X$3,IF(ApplyDimOnActuals="Yes",_xlfn.HSTACK(DimArray,DimValuesArray),""))*$A359/IF($H359=0,12,$H359),"Manual Allocation",AJ359))</f>
        <v/>
      </c>
      <c r="Y359" s="14" t="str" cm="1">
        <f t="array" ref="Y359">IF($F359="","",_xlfn.SWITCH($L359,"Equal allocation",ROUND($M359/12,2),"Weighted Allocation",$M359*_xll.BC.TURNOVER(Connection,$F359,,,Y$2,Y$3,IF(ApplyDimOnActuals="Yes",_xlfn.HSTACK(DimArray,DimValuesArray),""))*$A359/IF($H359=0,12,$H359),"Manual Allocation",AK359))</f>
        <v/>
      </c>
      <c r="Z359" s="14" t="str" cm="1">
        <f t="array" ref="Z359">IF($F359="","",_xlfn.SWITCH($L359,"Equal allocation",ROUND($M359/12,2),"Weighted Allocation",$M359*_xll.BC.TURNOVER(Connection,$F359,,,Z$2,Z$3,IF(ApplyDimOnActuals="Yes",_xlfn.HSTACK(DimArray,DimValuesArray),""))*$A359/IF($H359=0,12,$H359),"Manual Allocation",AL359))</f>
        <v/>
      </c>
    </row>
    <row r="360" spans="12:26" x14ac:dyDescent="0.45">
      <c r="L360" s="15" t="str">
        <f t="shared" si="17"/>
        <v/>
      </c>
      <c r="M360" s="14" t="str">
        <f t="shared" si="16"/>
        <v/>
      </c>
      <c r="N360" s="14" t="str">
        <f t="shared" si="12"/>
        <v/>
      </c>
      <c r="O360" s="14" t="str" cm="1">
        <f t="array" ref="O360">IF($F360="","",_xlfn.SWITCH($L360,"Equal allocation",ROUND($M360/12,2),"Weighted Allocation",$M360*_xll.BC.TURNOVER(Connection,$F360,,,O$2,O$3,IF(ApplyDimOnActuals="Yes",_xlfn.HSTACK(DimArray,DimValuesArray),""))*$A360/IF($H360=0,12,$H360),"Manual Allocation",AA360))</f>
        <v/>
      </c>
      <c r="P360" s="14" t="str" cm="1">
        <f t="array" ref="P360">IF($F360="","",_xlfn.SWITCH($L360,"Equal allocation",ROUND($M360/12,2),"Weighted Allocation",$M360*_xll.BC.TURNOVER(Connection,$F360,,,P$2,P$3,IF(ApplyDimOnActuals="Yes",_xlfn.HSTACK(DimArray,DimValuesArray),""))*$A360/IF($H360=0,12,$H360),"Manual Allocation",AB360))</f>
        <v/>
      </c>
      <c r="Q360" s="14" t="str" cm="1">
        <f t="array" ref="Q360">IF($F360="","",_xlfn.SWITCH($L360,"Equal allocation",ROUND($M360/12,2),"Weighted Allocation",$M360*_xll.BC.TURNOVER(Connection,$F360,,,Q$2,Q$3,IF(ApplyDimOnActuals="Yes",_xlfn.HSTACK(DimArray,DimValuesArray),""))*$A360/IF($H360=0,12,$H360),"Manual Allocation",AC360))</f>
        <v/>
      </c>
      <c r="R360" s="14" t="str" cm="1">
        <f t="array" ref="R360">IF($F360="","",_xlfn.SWITCH($L360,"Equal allocation",ROUND($M360/12,2),"Weighted Allocation",$M360*_xll.BC.TURNOVER(Connection,$F360,,,R$2,R$3,IF(ApplyDimOnActuals="Yes",_xlfn.HSTACK(DimArray,DimValuesArray),""))*$A360/IF($H360=0,12,$H360),"Manual Allocation",AD360))</f>
        <v/>
      </c>
      <c r="S360" s="14" t="str" cm="1">
        <f t="array" ref="S360">IF($F360="","",_xlfn.SWITCH($L360,"Equal allocation",ROUND($M360/12,2),"Weighted Allocation",$M360*_xll.BC.TURNOVER(Connection,$F360,,,S$2,S$3,IF(ApplyDimOnActuals="Yes",_xlfn.HSTACK(DimArray,DimValuesArray),""))*$A360/IF($H360=0,12,$H360),"Manual Allocation",AE360))</f>
        <v/>
      </c>
      <c r="T360" s="14" t="str" cm="1">
        <f t="array" ref="T360">IF($F360="","",_xlfn.SWITCH($L360,"Equal allocation",ROUND($M360/12,2),"Weighted Allocation",$M360*_xll.BC.TURNOVER(Connection,$F360,,,T$2,T$3,IF(ApplyDimOnActuals="Yes",_xlfn.HSTACK(DimArray,DimValuesArray),""))*$A360/IF($H360=0,12,$H360),"Manual Allocation",AF360))</f>
        <v/>
      </c>
      <c r="U360" s="14" t="str" cm="1">
        <f t="array" ref="U360">IF($F360="","",_xlfn.SWITCH($L360,"Equal allocation",ROUND($M360/12,2),"Weighted Allocation",$M360*_xll.BC.TURNOVER(Connection,$F360,,,U$2,U$3,IF(ApplyDimOnActuals="Yes",_xlfn.HSTACK(DimArray,DimValuesArray),""))*$A360/IF($H360=0,12,$H360),"Manual Allocation",AG360))</f>
        <v/>
      </c>
      <c r="V360" s="14" t="str" cm="1">
        <f t="array" ref="V360">IF($F360="","",_xlfn.SWITCH($L360,"Equal allocation",ROUND($M360/12,2),"Weighted Allocation",$M360*_xll.BC.TURNOVER(Connection,$F360,,,V$2,V$3,IF(ApplyDimOnActuals="Yes",_xlfn.HSTACK(DimArray,DimValuesArray),""))*$A360/IF($H360=0,12,$H360),"Manual Allocation",AH360))</f>
        <v/>
      </c>
      <c r="W360" s="14" t="str" cm="1">
        <f t="array" ref="W360">IF($F360="","",_xlfn.SWITCH($L360,"Equal allocation",ROUND($M360/12,2),"Weighted Allocation",$M360*_xll.BC.TURNOVER(Connection,$F360,,,W$2,W$3,IF(ApplyDimOnActuals="Yes",_xlfn.HSTACK(DimArray,DimValuesArray),""))*$A360/IF($H360=0,12,$H360),"Manual Allocation",AI360))</f>
        <v/>
      </c>
      <c r="X360" s="14" t="str" cm="1">
        <f t="array" ref="X360">IF($F360="","",_xlfn.SWITCH($L360,"Equal allocation",ROUND($M360/12,2),"Weighted Allocation",$M360*_xll.BC.TURNOVER(Connection,$F360,,,X$2,X$3,IF(ApplyDimOnActuals="Yes",_xlfn.HSTACK(DimArray,DimValuesArray),""))*$A360/IF($H360=0,12,$H360),"Manual Allocation",AJ360))</f>
        <v/>
      </c>
      <c r="Y360" s="14" t="str" cm="1">
        <f t="array" ref="Y360">IF($F360="","",_xlfn.SWITCH($L360,"Equal allocation",ROUND($M360/12,2),"Weighted Allocation",$M360*_xll.BC.TURNOVER(Connection,$F360,,,Y$2,Y$3,IF(ApplyDimOnActuals="Yes",_xlfn.HSTACK(DimArray,DimValuesArray),""))*$A360/IF($H360=0,12,$H360),"Manual Allocation",AK360))</f>
        <v/>
      </c>
      <c r="Z360" s="14" t="str" cm="1">
        <f t="array" ref="Z360">IF($F360="","",_xlfn.SWITCH($L360,"Equal allocation",ROUND($M360/12,2),"Weighted Allocation",$M360*_xll.BC.TURNOVER(Connection,$F360,,,Z$2,Z$3,IF(ApplyDimOnActuals="Yes",_xlfn.HSTACK(DimArray,DimValuesArray),""))*$A360/IF($H360=0,12,$H360),"Manual Allocation",AL360))</f>
        <v/>
      </c>
    </row>
    <row r="361" spans="12:26" x14ac:dyDescent="0.45">
      <c r="L361" s="15" t="str">
        <f t="shared" si="17"/>
        <v/>
      </c>
      <c r="M361" s="14" t="str">
        <f t="shared" si="16"/>
        <v/>
      </c>
      <c r="N361" s="14" t="str">
        <f t="shared" si="12"/>
        <v/>
      </c>
      <c r="O361" s="14" t="str" cm="1">
        <f t="array" ref="O361">IF($F361="","",_xlfn.SWITCH($L361,"Equal allocation",ROUND($M361/12,2),"Weighted Allocation",$M361*_xll.BC.TURNOVER(Connection,$F361,,,O$2,O$3,IF(ApplyDimOnActuals="Yes",_xlfn.HSTACK(DimArray,DimValuesArray),""))*$A361/IF($H361=0,12,$H361),"Manual Allocation",AA361))</f>
        <v/>
      </c>
      <c r="P361" s="14" t="str" cm="1">
        <f t="array" ref="P361">IF($F361="","",_xlfn.SWITCH($L361,"Equal allocation",ROUND($M361/12,2),"Weighted Allocation",$M361*_xll.BC.TURNOVER(Connection,$F361,,,P$2,P$3,IF(ApplyDimOnActuals="Yes",_xlfn.HSTACK(DimArray,DimValuesArray),""))*$A361/IF($H361=0,12,$H361),"Manual Allocation",AB361))</f>
        <v/>
      </c>
      <c r="Q361" s="14" t="str" cm="1">
        <f t="array" ref="Q361">IF($F361="","",_xlfn.SWITCH($L361,"Equal allocation",ROUND($M361/12,2),"Weighted Allocation",$M361*_xll.BC.TURNOVER(Connection,$F361,,,Q$2,Q$3,IF(ApplyDimOnActuals="Yes",_xlfn.HSTACK(DimArray,DimValuesArray),""))*$A361/IF($H361=0,12,$H361),"Manual Allocation",AC361))</f>
        <v/>
      </c>
      <c r="R361" s="14" t="str" cm="1">
        <f t="array" ref="R361">IF($F361="","",_xlfn.SWITCH($L361,"Equal allocation",ROUND($M361/12,2),"Weighted Allocation",$M361*_xll.BC.TURNOVER(Connection,$F361,,,R$2,R$3,IF(ApplyDimOnActuals="Yes",_xlfn.HSTACK(DimArray,DimValuesArray),""))*$A361/IF($H361=0,12,$H361),"Manual Allocation",AD361))</f>
        <v/>
      </c>
      <c r="S361" s="14" t="str" cm="1">
        <f t="array" ref="S361">IF($F361="","",_xlfn.SWITCH($L361,"Equal allocation",ROUND($M361/12,2),"Weighted Allocation",$M361*_xll.BC.TURNOVER(Connection,$F361,,,S$2,S$3,IF(ApplyDimOnActuals="Yes",_xlfn.HSTACK(DimArray,DimValuesArray),""))*$A361/IF($H361=0,12,$H361),"Manual Allocation",AE361))</f>
        <v/>
      </c>
      <c r="T361" s="14" t="str" cm="1">
        <f t="array" ref="T361">IF($F361="","",_xlfn.SWITCH($L361,"Equal allocation",ROUND($M361/12,2),"Weighted Allocation",$M361*_xll.BC.TURNOVER(Connection,$F361,,,T$2,T$3,IF(ApplyDimOnActuals="Yes",_xlfn.HSTACK(DimArray,DimValuesArray),""))*$A361/IF($H361=0,12,$H361),"Manual Allocation",AF361))</f>
        <v/>
      </c>
      <c r="U361" s="14" t="str" cm="1">
        <f t="array" ref="U361">IF($F361="","",_xlfn.SWITCH($L361,"Equal allocation",ROUND($M361/12,2),"Weighted Allocation",$M361*_xll.BC.TURNOVER(Connection,$F361,,,U$2,U$3,IF(ApplyDimOnActuals="Yes",_xlfn.HSTACK(DimArray,DimValuesArray),""))*$A361/IF($H361=0,12,$H361),"Manual Allocation",AG361))</f>
        <v/>
      </c>
      <c r="V361" s="14" t="str" cm="1">
        <f t="array" ref="V361">IF($F361="","",_xlfn.SWITCH($L361,"Equal allocation",ROUND($M361/12,2),"Weighted Allocation",$M361*_xll.BC.TURNOVER(Connection,$F361,,,V$2,V$3,IF(ApplyDimOnActuals="Yes",_xlfn.HSTACK(DimArray,DimValuesArray),""))*$A361/IF($H361=0,12,$H361),"Manual Allocation",AH361))</f>
        <v/>
      </c>
      <c r="W361" s="14" t="str" cm="1">
        <f t="array" ref="W361">IF($F361="","",_xlfn.SWITCH($L361,"Equal allocation",ROUND($M361/12,2),"Weighted Allocation",$M361*_xll.BC.TURNOVER(Connection,$F361,,,W$2,W$3,IF(ApplyDimOnActuals="Yes",_xlfn.HSTACK(DimArray,DimValuesArray),""))*$A361/IF($H361=0,12,$H361),"Manual Allocation",AI361))</f>
        <v/>
      </c>
      <c r="X361" s="14" t="str" cm="1">
        <f t="array" ref="X361">IF($F361="","",_xlfn.SWITCH($L361,"Equal allocation",ROUND($M361/12,2),"Weighted Allocation",$M361*_xll.BC.TURNOVER(Connection,$F361,,,X$2,X$3,IF(ApplyDimOnActuals="Yes",_xlfn.HSTACK(DimArray,DimValuesArray),""))*$A361/IF($H361=0,12,$H361),"Manual Allocation",AJ361))</f>
        <v/>
      </c>
      <c r="Y361" s="14" t="str" cm="1">
        <f t="array" ref="Y361">IF($F361="","",_xlfn.SWITCH($L361,"Equal allocation",ROUND($M361/12,2),"Weighted Allocation",$M361*_xll.BC.TURNOVER(Connection,$F361,,,Y$2,Y$3,IF(ApplyDimOnActuals="Yes",_xlfn.HSTACK(DimArray,DimValuesArray),""))*$A361/IF($H361=0,12,$H361),"Manual Allocation",AK361))</f>
        <v/>
      </c>
      <c r="Z361" s="14" t="str" cm="1">
        <f t="array" ref="Z361">IF($F361="","",_xlfn.SWITCH($L361,"Equal allocation",ROUND($M361/12,2),"Weighted Allocation",$M361*_xll.BC.TURNOVER(Connection,$F361,,,Z$2,Z$3,IF(ApplyDimOnActuals="Yes",_xlfn.HSTACK(DimArray,DimValuesArray),""))*$A361/IF($H361=0,12,$H361),"Manual Allocation",AL361))</f>
        <v/>
      </c>
    </row>
    <row r="362" spans="12:26" x14ac:dyDescent="0.45">
      <c r="L362" s="15" t="str">
        <f t="shared" si="17"/>
        <v/>
      </c>
      <c r="M362" s="14" t="str">
        <f t="shared" si="16"/>
        <v/>
      </c>
      <c r="N362" s="14" t="str">
        <f t="shared" si="12"/>
        <v/>
      </c>
      <c r="O362" s="14" t="str" cm="1">
        <f t="array" ref="O362">IF($F362="","",_xlfn.SWITCH($L362,"Equal allocation",ROUND($M362/12,2),"Weighted Allocation",$M362*_xll.BC.TURNOVER(Connection,$F362,,,O$2,O$3,IF(ApplyDimOnActuals="Yes",_xlfn.HSTACK(DimArray,DimValuesArray),""))*$A362/IF($H362=0,12,$H362),"Manual Allocation",AA362))</f>
        <v/>
      </c>
      <c r="P362" s="14" t="str" cm="1">
        <f t="array" ref="P362">IF($F362="","",_xlfn.SWITCH($L362,"Equal allocation",ROUND($M362/12,2),"Weighted Allocation",$M362*_xll.BC.TURNOVER(Connection,$F362,,,P$2,P$3,IF(ApplyDimOnActuals="Yes",_xlfn.HSTACK(DimArray,DimValuesArray),""))*$A362/IF($H362=0,12,$H362),"Manual Allocation",AB362))</f>
        <v/>
      </c>
      <c r="Q362" s="14" t="str" cm="1">
        <f t="array" ref="Q362">IF($F362="","",_xlfn.SWITCH($L362,"Equal allocation",ROUND($M362/12,2),"Weighted Allocation",$M362*_xll.BC.TURNOVER(Connection,$F362,,,Q$2,Q$3,IF(ApplyDimOnActuals="Yes",_xlfn.HSTACK(DimArray,DimValuesArray),""))*$A362/IF($H362=0,12,$H362),"Manual Allocation",AC362))</f>
        <v/>
      </c>
      <c r="R362" s="14" t="str" cm="1">
        <f t="array" ref="R362">IF($F362="","",_xlfn.SWITCH($L362,"Equal allocation",ROUND($M362/12,2),"Weighted Allocation",$M362*_xll.BC.TURNOVER(Connection,$F362,,,R$2,R$3,IF(ApplyDimOnActuals="Yes",_xlfn.HSTACK(DimArray,DimValuesArray),""))*$A362/IF($H362=0,12,$H362),"Manual Allocation",AD362))</f>
        <v/>
      </c>
      <c r="S362" s="14" t="str" cm="1">
        <f t="array" ref="S362">IF($F362="","",_xlfn.SWITCH($L362,"Equal allocation",ROUND($M362/12,2),"Weighted Allocation",$M362*_xll.BC.TURNOVER(Connection,$F362,,,S$2,S$3,IF(ApplyDimOnActuals="Yes",_xlfn.HSTACK(DimArray,DimValuesArray),""))*$A362/IF($H362=0,12,$H362),"Manual Allocation",AE362))</f>
        <v/>
      </c>
      <c r="T362" s="14" t="str" cm="1">
        <f t="array" ref="T362">IF($F362="","",_xlfn.SWITCH($L362,"Equal allocation",ROUND($M362/12,2),"Weighted Allocation",$M362*_xll.BC.TURNOVER(Connection,$F362,,,T$2,T$3,IF(ApplyDimOnActuals="Yes",_xlfn.HSTACK(DimArray,DimValuesArray),""))*$A362/IF($H362=0,12,$H362),"Manual Allocation",AF362))</f>
        <v/>
      </c>
      <c r="U362" s="14" t="str" cm="1">
        <f t="array" ref="U362">IF($F362="","",_xlfn.SWITCH($L362,"Equal allocation",ROUND($M362/12,2),"Weighted Allocation",$M362*_xll.BC.TURNOVER(Connection,$F362,,,U$2,U$3,IF(ApplyDimOnActuals="Yes",_xlfn.HSTACK(DimArray,DimValuesArray),""))*$A362/IF($H362=0,12,$H362),"Manual Allocation",AG362))</f>
        <v/>
      </c>
      <c r="V362" s="14" t="str" cm="1">
        <f t="array" ref="V362">IF($F362="","",_xlfn.SWITCH($L362,"Equal allocation",ROUND($M362/12,2),"Weighted Allocation",$M362*_xll.BC.TURNOVER(Connection,$F362,,,V$2,V$3,IF(ApplyDimOnActuals="Yes",_xlfn.HSTACK(DimArray,DimValuesArray),""))*$A362/IF($H362=0,12,$H362),"Manual Allocation",AH362))</f>
        <v/>
      </c>
      <c r="W362" s="14" t="str" cm="1">
        <f t="array" ref="W362">IF($F362="","",_xlfn.SWITCH($L362,"Equal allocation",ROUND($M362/12,2),"Weighted Allocation",$M362*_xll.BC.TURNOVER(Connection,$F362,,,W$2,W$3,IF(ApplyDimOnActuals="Yes",_xlfn.HSTACK(DimArray,DimValuesArray),""))*$A362/IF($H362=0,12,$H362),"Manual Allocation",AI362))</f>
        <v/>
      </c>
      <c r="X362" s="14" t="str" cm="1">
        <f t="array" ref="X362">IF($F362="","",_xlfn.SWITCH($L362,"Equal allocation",ROUND($M362/12,2),"Weighted Allocation",$M362*_xll.BC.TURNOVER(Connection,$F362,,,X$2,X$3,IF(ApplyDimOnActuals="Yes",_xlfn.HSTACK(DimArray,DimValuesArray),""))*$A362/IF($H362=0,12,$H362),"Manual Allocation",AJ362))</f>
        <v/>
      </c>
      <c r="Y362" s="14" t="str" cm="1">
        <f t="array" ref="Y362">IF($F362="","",_xlfn.SWITCH($L362,"Equal allocation",ROUND($M362/12,2),"Weighted Allocation",$M362*_xll.BC.TURNOVER(Connection,$F362,,,Y$2,Y$3,IF(ApplyDimOnActuals="Yes",_xlfn.HSTACK(DimArray,DimValuesArray),""))*$A362/IF($H362=0,12,$H362),"Manual Allocation",AK362))</f>
        <v/>
      </c>
      <c r="Z362" s="14" t="str" cm="1">
        <f t="array" ref="Z362">IF($F362="","",_xlfn.SWITCH($L362,"Equal allocation",ROUND($M362/12,2),"Weighted Allocation",$M362*_xll.BC.TURNOVER(Connection,$F362,,,Z$2,Z$3,IF(ApplyDimOnActuals="Yes",_xlfn.HSTACK(DimArray,DimValuesArray),""))*$A362/IF($H362=0,12,$H362),"Manual Allocation",AL362))</f>
        <v/>
      </c>
    </row>
    <row r="363" spans="12:26" x14ac:dyDescent="0.45">
      <c r="L363" s="15" t="str">
        <f t="shared" si="17"/>
        <v/>
      </c>
      <c r="M363" s="14" t="str">
        <f t="shared" si="16"/>
        <v/>
      </c>
      <c r="N363" s="14" t="str">
        <f t="shared" si="12"/>
        <v/>
      </c>
      <c r="O363" s="14" t="str" cm="1">
        <f t="array" ref="O363">IF($F363="","",_xlfn.SWITCH($L363,"Equal allocation",ROUND($M363/12,2),"Weighted Allocation",$M363*_xll.BC.TURNOVER(Connection,$F363,,,O$2,O$3,IF(ApplyDimOnActuals="Yes",_xlfn.HSTACK(DimArray,DimValuesArray),""))*$A363/IF($H363=0,12,$H363),"Manual Allocation",AA363))</f>
        <v/>
      </c>
      <c r="P363" s="14" t="str" cm="1">
        <f t="array" ref="P363">IF($F363="","",_xlfn.SWITCH($L363,"Equal allocation",ROUND($M363/12,2),"Weighted Allocation",$M363*_xll.BC.TURNOVER(Connection,$F363,,,P$2,P$3,IF(ApplyDimOnActuals="Yes",_xlfn.HSTACK(DimArray,DimValuesArray),""))*$A363/IF($H363=0,12,$H363),"Manual Allocation",AB363))</f>
        <v/>
      </c>
      <c r="Q363" s="14" t="str" cm="1">
        <f t="array" ref="Q363">IF($F363="","",_xlfn.SWITCH($L363,"Equal allocation",ROUND($M363/12,2),"Weighted Allocation",$M363*_xll.BC.TURNOVER(Connection,$F363,,,Q$2,Q$3,IF(ApplyDimOnActuals="Yes",_xlfn.HSTACK(DimArray,DimValuesArray),""))*$A363/IF($H363=0,12,$H363),"Manual Allocation",AC363))</f>
        <v/>
      </c>
      <c r="R363" s="14" t="str" cm="1">
        <f t="array" ref="R363">IF($F363="","",_xlfn.SWITCH($L363,"Equal allocation",ROUND($M363/12,2),"Weighted Allocation",$M363*_xll.BC.TURNOVER(Connection,$F363,,,R$2,R$3,IF(ApplyDimOnActuals="Yes",_xlfn.HSTACK(DimArray,DimValuesArray),""))*$A363/IF($H363=0,12,$H363),"Manual Allocation",AD363))</f>
        <v/>
      </c>
      <c r="S363" s="14" t="str" cm="1">
        <f t="array" ref="S363">IF($F363="","",_xlfn.SWITCH($L363,"Equal allocation",ROUND($M363/12,2),"Weighted Allocation",$M363*_xll.BC.TURNOVER(Connection,$F363,,,S$2,S$3,IF(ApplyDimOnActuals="Yes",_xlfn.HSTACK(DimArray,DimValuesArray),""))*$A363/IF($H363=0,12,$H363),"Manual Allocation",AE363))</f>
        <v/>
      </c>
      <c r="T363" s="14" t="str" cm="1">
        <f t="array" ref="T363">IF($F363="","",_xlfn.SWITCH($L363,"Equal allocation",ROUND($M363/12,2),"Weighted Allocation",$M363*_xll.BC.TURNOVER(Connection,$F363,,,T$2,T$3,IF(ApplyDimOnActuals="Yes",_xlfn.HSTACK(DimArray,DimValuesArray),""))*$A363/IF($H363=0,12,$H363),"Manual Allocation",AF363))</f>
        <v/>
      </c>
      <c r="U363" s="14" t="str" cm="1">
        <f t="array" ref="U363">IF($F363="","",_xlfn.SWITCH($L363,"Equal allocation",ROUND($M363/12,2),"Weighted Allocation",$M363*_xll.BC.TURNOVER(Connection,$F363,,,U$2,U$3,IF(ApplyDimOnActuals="Yes",_xlfn.HSTACK(DimArray,DimValuesArray),""))*$A363/IF($H363=0,12,$H363),"Manual Allocation",AG363))</f>
        <v/>
      </c>
      <c r="V363" s="14" t="str" cm="1">
        <f t="array" ref="V363">IF($F363="","",_xlfn.SWITCH($L363,"Equal allocation",ROUND($M363/12,2),"Weighted Allocation",$M363*_xll.BC.TURNOVER(Connection,$F363,,,V$2,V$3,IF(ApplyDimOnActuals="Yes",_xlfn.HSTACK(DimArray,DimValuesArray),""))*$A363/IF($H363=0,12,$H363),"Manual Allocation",AH363))</f>
        <v/>
      </c>
      <c r="W363" s="14" t="str" cm="1">
        <f t="array" ref="W363">IF($F363="","",_xlfn.SWITCH($L363,"Equal allocation",ROUND($M363/12,2),"Weighted Allocation",$M363*_xll.BC.TURNOVER(Connection,$F363,,,W$2,W$3,IF(ApplyDimOnActuals="Yes",_xlfn.HSTACK(DimArray,DimValuesArray),""))*$A363/IF($H363=0,12,$H363),"Manual Allocation",AI363))</f>
        <v/>
      </c>
      <c r="X363" s="14" t="str" cm="1">
        <f t="array" ref="X363">IF($F363="","",_xlfn.SWITCH($L363,"Equal allocation",ROUND($M363/12,2),"Weighted Allocation",$M363*_xll.BC.TURNOVER(Connection,$F363,,,X$2,X$3,IF(ApplyDimOnActuals="Yes",_xlfn.HSTACK(DimArray,DimValuesArray),""))*$A363/IF($H363=0,12,$H363),"Manual Allocation",AJ363))</f>
        <v/>
      </c>
      <c r="Y363" s="14" t="str" cm="1">
        <f t="array" ref="Y363">IF($F363="","",_xlfn.SWITCH($L363,"Equal allocation",ROUND($M363/12,2),"Weighted Allocation",$M363*_xll.BC.TURNOVER(Connection,$F363,,,Y$2,Y$3,IF(ApplyDimOnActuals="Yes",_xlfn.HSTACK(DimArray,DimValuesArray),""))*$A363/IF($H363=0,12,$H363),"Manual Allocation",AK363))</f>
        <v/>
      </c>
      <c r="Z363" s="14" t="str" cm="1">
        <f t="array" ref="Z363">IF($F363="","",_xlfn.SWITCH($L363,"Equal allocation",ROUND($M363/12,2),"Weighted Allocation",$M363*_xll.BC.TURNOVER(Connection,$F363,,,Z$2,Z$3,IF(ApplyDimOnActuals="Yes",_xlfn.HSTACK(DimArray,DimValuesArray),""))*$A363/IF($H363=0,12,$H363),"Manual Allocation",AL363))</f>
        <v/>
      </c>
    </row>
    <row r="364" spans="12:26" x14ac:dyDescent="0.45">
      <c r="L364" s="15" t="str">
        <f t="shared" si="17"/>
        <v/>
      </c>
      <c r="M364" s="14" t="str">
        <f t="shared" si="16"/>
        <v/>
      </c>
      <c r="N364" s="14" t="str">
        <f t="shared" si="12"/>
        <v/>
      </c>
      <c r="O364" s="14" t="str" cm="1">
        <f t="array" ref="O364">IF($F364="","",_xlfn.SWITCH($L364,"Equal allocation",ROUND($M364/12,2),"Weighted Allocation",$M364*_xll.BC.TURNOVER(Connection,$F364,,,O$2,O$3,IF(ApplyDimOnActuals="Yes",_xlfn.HSTACK(DimArray,DimValuesArray),""))*$A364/IF($H364=0,12,$H364),"Manual Allocation",AA364))</f>
        <v/>
      </c>
      <c r="P364" s="14" t="str" cm="1">
        <f t="array" ref="P364">IF($F364="","",_xlfn.SWITCH($L364,"Equal allocation",ROUND($M364/12,2),"Weighted Allocation",$M364*_xll.BC.TURNOVER(Connection,$F364,,,P$2,P$3,IF(ApplyDimOnActuals="Yes",_xlfn.HSTACK(DimArray,DimValuesArray),""))*$A364/IF($H364=0,12,$H364),"Manual Allocation",AB364))</f>
        <v/>
      </c>
      <c r="Q364" s="14" t="str" cm="1">
        <f t="array" ref="Q364">IF($F364="","",_xlfn.SWITCH($L364,"Equal allocation",ROUND($M364/12,2),"Weighted Allocation",$M364*_xll.BC.TURNOVER(Connection,$F364,,,Q$2,Q$3,IF(ApplyDimOnActuals="Yes",_xlfn.HSTACK(DimArray,DimValuesArray),""))*$A364/IF($H364=0,12,$H364),"Manual Allocation",AC364))</f>
        <v/>
      </c>
      <c r="R364" s="14" t="str" cm="1">
        <f t="array" ref="R364">IF($F364="","",_xlfn.SWITCH($L364,"Equal allocation",ROUND($M364/12,2),"Weighted Allocation",$M364*_xll.BC.TURNOVER(Connection,$F364,,,R$2,R$3,IF(ApplyDimOnActuals="Yes",_xlfn.HSTACK(DimArray,DimValuesArray),""))*$A364/IF($H364=0,12,$H364),"Manual Allocation",AD364))</f>
        <v/>
      </c>
      <c r="S364" s="14" t="str" cm="1">
        <f t="array" ref="S364">IF($F364="","",_xlfn.SWITCH($L364,"Equal allocation",ROUND($M364/12,2),"Weighted Allocation",$M364*_xll.BC.TURNOVER(Connection,$F364,,,S$2,S$3,IF(ApplyDimOnActuals="Yes",_xlfn.HSTACK(DimArray,DimValuesArray),""))*$A364/IF($H364=0,12,$H364),"Manual Allocation",AE364))</f>
        <v/>
      </c>
      <c r="T364" s="14" t="str" cm="1">
        <f t="array" ref="T364">IF($F364="","",_xlfn.SWITCH($L364,"Equal allocation",ROUND($M364/12,2),"Weighted Allocation",$M364*_xll.BC.TURNOVER(Connection,$F364,,,T$2,T$3,IF(ApplyDimOnActuals="Yes",_xlfn.HSTACK(DimArray,DimValuesArray),""))*$A364/IF($H364=0,12,$H364),"Manual Allocation",AF364))</f>
        <v/>
      </c>
      <c r="U364" s="14" t="str" cm="1">
        <f t="array" ref="U364">IF($F364="","",_xlfn.SWITCH($L364,"Equal allocation",ROUND($M364/12,2),"Weighted Allocation",$M364*_xll.BC.TURNOVER(Connection,$F364,,,U$2,U$3,IF(ApplyDimOnActuals="Yes",_xlfn.HSTACK(DimArray,DimValuesArray),""))*$A364/IF($H364=0,12,$H364),"Manual Allocation",AG364))</f>
        <v/>
      </c>
      <c r="V364" s="14" t="str" cm="1">
        <f t="array" ref="V364">IF($F364="","",_xlfn.SWITCH($L364,"Equal allocation",ROUND($M364/12,2),"Weighted Allocation",$M364*_xll.BC.TURNOVER(Connection,$F364,,,V$2,V$3,IF(ApplyDimOnActuals="Yes",_xlfn.HSTACK(DimArray,DimValuesArray),""))*$A364/IF($H364=0,12,$H364),"Manual Allocation",AH364))</f>
        <v/>
      </c>
      <c r="W364" s="14" t="str" cm="1">
        <f t="array" ref="W364">IF($F364="","",_xlfn.SWITCH($L364,"Equal allocation",ROUND($M364/12,2),"Weighted Allocation",$M364*_xll.BC.TURNOVER(Connection,$F364,,,W$2,W$3,IF(ApplyDimOnActuals="Yes",_xlfn.HSTACK(DimArray,DimValuesArray),""))*$A364/IF($H364=0,12,$H364),"Manual Allocation",AI364))</f>
        <v/>
      </c>
      <c r="X364" s="14" t="str" cm="1">
        <f t="array" ref="X364">IF($F364="","",_xlfn.SWITCH($L364,"Equal allocation",ROUND($M364/12,2),"Weighted Allocation",$M364*_xll.BC.TURNOVER(Connection,$F364,,,X$2,X$3,IF(ApplyDimOnActuals="Yes",_xlfn.HSTACK(DimArray,DimValuesArray),""))*$A364/IF($H364=0,12,$H364),"Manual Allocation",AJ364))</f>
        <v/>
      </c>
      <c r="Y364" s="14" t="str" cm="1">
        <f t="array" ref="Y364">IF($F364="","",_xlfn.SWITCH($L364,"Equal allocation",ROUND($M364/12,2),"Weighted Allocation",$M364*_xll.BC.TURNOVER(Connection,$F364,,,Y$2,Y$3,IF(ApplyDimOnActuals="Yes",_xlfn.HSTACK(DimArray,DimValuesArray),""))*$A364/IF($H364=0,12,$H364),"Manual Allocation",AK364))</f>
        <v/>
      </c>
      <c r="Z364" s="14" t="str" cm="1">
        <f t="array" ref="Z364">IF($F364="","",_xlfn.SWITCH($L364,"Equal allocation",ROUND($M364/12,2),"Weighted Allocation",$M364*_xll.BC.TURNOVER(Connection,$F364,,,Z$2,Z$3,IF(ApplyDimOnActuals="Yes",_xlfn.HSTACK(DimArray,DimValuesArray),""))*$A364/IF($H364=0,12,$H364),"Manual Allocation",AL364))</f>
        <v/>
      </c>
    </row>
    <row r="365" spans="12:26" x14ac:dyDescent="0.45">
      <c r="L365" s="15" t="str">
        <f t="shared" si="17"/>
        <v/>
      </c>
      <c r="M365" s="14" t="str">
        <f t="shared" si="16"/>
        <v/>
      </c>
      <c r="N365" s="14" t="str">
        <f t="shared" si="12"/>
        <v/>
      </c>
      <c r="O365" s="14" t="str" cm="1">
        <f t="array" ref="O365">IF($F365="","",_xlfn.SWITCH($L365,"Equal allocation",ROUND($M365/12,2),"Weighted Allocation",$M365*_xll.BC.TURNOVER(Connection,$F365,,,O$2,O$3,IF(ApplyDimOnActuals="Yes",_xlfn.HSTACK(DimArray,DimValuesArray),""))*$A365/IF($H365=0,12,$H365),"Manual Allocation",AA365))</f>
        <v/>
      </c>
      <c r="P365" s="14" t="str" cm="1">
        <f t="array" ref="P365">IF($F365="","",_xlfn.SWITCH($L365,"Equal allocation",ROUND($M365/12,2),"Weighted Allocation",$M365*_xll.BC.TURNOVER(Connection,$F365,,,P$2,P$3,IF(ApplyDimOnActuals="Yes",_xlfn.HSTACK(DimArray,DimValuesArray),""))*$A365/IF($H365=0,12,$H365),"Manual Allocation",AB365))</f>
        <v/>
      </c>
      <c r="Q365" s="14" t="str" cm="1">
        <f t="array" ref="Q365">IF($F365="","",_xlfn.SWITCH($L365,"Equal allocation",ROUND($M365/12,2),"Weighted Allocation",$M365*_xll.BC.TURNOVER(Connection,$F365,,,Q$2,Q$3,IF(ApplyDimOnActuals="Yes",_xlfn.HSTACK(DimArray,DimValuesArray),""))*$A365/IF($H365=0,12,$H365),"Manual Allocation",AC365))</f>
        <v/>
      </c>
      <c r="R365" s="14" t="str" cm="1">
        <f t="array" ref="R365">IF($F365="","",_xlfn.SWITCH($L365,"Equal allocation",ROUND($M365/12,2),"Weighted Allocation",$M365*_xll.BC.TURNOVER(Connection,$F365,,,R$2,R$3,IF(ApplyDimOnActuals="Yes",_xlfn.HSTACK(DimArray,DimValuesArray),""))*$A365/IF($H365=0,12,$H365),"Manual Allocation",AD365))</f>
        <v/>
      </c>
      <c r="S365" s="14" t="str" cm="1">
        <f t="array" ref="S365">IF($F365="","",_xlfn.SWITCH($L365,"Equal allocation",ROUND($M365/12,2),"Weighted Allocation",$M365*_xll.BC.TURNOVER(Connection,$F365,,,S$2,S$3,IF(ApplyDimOnActuals="Yes",_xlfn.HSTACK(DimArray,DimValuesArray),""))*$A365/IF($H365=0,12,$H365),"Manual Allocation",AE365))</f>
        <v/>
      </c>
      <c r="T365" s="14" t="str" cm="1">
        <f t="array" ref="T365">IF($F365="","",_xlfn.SWITCH($L365,"Equal allocation",ROUND($M365/12,2),"Weighted Allocation",$M365*_xll.BC.TURNOVER(Connection,$F365,,,T$2,T$3,IF(ApplyDimOnActuals="Yes",_xlfn.HSTACK(DimArray,DimValuesArray),""))*$A365/IF($H365=0,12,$H365),"Manual Allocation",AF365))</f>
        <v/>
      </c>
      <c r="U365" s="14" t="str" cm="1">
        <f t="array" ref="U365">IF($F365="","",_xlfn.SWITCH($L365,"Equal allocation",ROUND($M365/12,2),"Weighted Allocation",$M365*_xll.BC.TURNOVER(Connection,$F365,,,U$2,U$3,IF(ApplyDimOnActuals="Yes",_xlfn.HSTACK(DimArray,DimValuesArray),""))*$A365/IF($H365=0,12,$H365),"Manual Allocation",AG365))</f>
        <v/>
      </c>
      <c r="V365" s="14" t="str" cm="1">
        <f t="array" ref="V365">IF($F365="","",_xlfn.SWITCH($L365,"Equal allocation",ROUND($M365/12,2),"Weighted Allocation",$M365*_xll.BC.TURNOVER(Connection,$F365,,,V$2,V$3,IF(ApplyDimOnActuals="Yes",_xlfn.HSTACK(DimArray,DimValuesArray),""))*$A365/IF($H365=0,12,$H365),"Manual Allocation",AH365))</f>
        <v/>
      </c>
      <c r="W365" s="14" t="str" cm="1">
        <f t="array" ref="W365">IF($F365="","",_xlfn.SWITCH($L365,"Equal allocation",ROUND($M365/12,2),"Weighted Allocation",$M365*_xll.BC.TURNOVER(Connection,$F365,,,W$2,W$3,IF(ApplyDimOnActuals="Yes",_xlfn.HSTACK(DimArray,DimValuesArray),""))*$A365/IF($H365=0,12,$H365),"Manual Allocation",AI365))</f>
        <v/>
      </c>
      <c r="X365" s="14" t="str" cm="1">
        <f t="array" ref="X365">IF($F365="","",_xlfn.SWITCH($L365,"Equal allocation",ROUND($M365/12,2),"Weighted Allocation",$M365*_xll.BC.TURNOVER(Connection,$F365,,,X$2,X$3,IF(ApplyDimOnActuals="Yes",_xlfn.HSTACK(DimArray,DimValuesArray),""))*$A365/IF($H365=0,12,$H365),"Manual Allocation",AJ365))</f>
        <v/>
      </c>
      <c r="Y365" s="14" t="str" cm="1">
        <f t="array" ref="Y365">IF($F365="","",_xlfn.SWITCH($L365,"Equal allocation",ROUND($M365/12,2),"Weighted Allocation",$M365*_xll.BC.TURNOVER(Connection,$F365,,,Y$2,Y$3,IF(ApplyDimOnActuals="Yes",_xlfn.HSTACK(DimArray,DimValuesArray),""))*$A365/IF($H365=0,12,$H365),"Manual Allocation",AK365))</f>
        <v/>
      </c>
      <c r="Z365" s="14" t="str" cm="1">
        <f t="array" ref="Z365">IF($F365="","",_xlfn.SWITCH($L365,"Equal allocation",ROUND($M365/12,2),"Weighted Allocation",$M365*_xll.BC.TURNOVER(Connection,$F365,,,Z$2,Z$3,IF(ApplyDimOnActuals="Yes",_xlfn.HSTACK(DimArray,DimValuesArray),""))*$A365/IF($H365=0,12,$H365),"Manual Allocation",AL365))</f>
        <v/>
      </c>
    </row>
    <row r="366" spans="12:26" x14ac:dyDescent="0.45">
      <c r="L366" s="15" t="str">
        <f t="shared" si="17"/>
        <v/>
      </c>
      <c r="M366" s="14" t="str">
        <f t="shared" si="16"/>
        <v/>
      </c>
      <c r="N366" s="14" t="str">
        <f t="shared" si="12"/>
        <v/>
      </c>
      <c r="O366" s="14" t="str" cm="1">
        <f t="array" ref="O366">IF($F366="","",_xlfn.SWITCH($L366,"Equal allocation",ROUND($M366/12,2),"Weighted Allocation",$M366*_xll.BC.TURNOVER(Connection,$F366,,,O$2,O$3,IF(ApplyDimOnActuals="Yes",_xlfn.HSTACK(DimArray,DimValuesArray),""))*$A366/IF($H366=0,12,$H366),"Manual Allocation",AA366))</f>
        <v/>
      </c>
      <c r="P366" s="14" t="str" cm="1">
        <f t="array" ref="P366">IF($F366="","",_xlfn.SWITCH($L366,"Equal allocation",ROUND($M366/12,2),"Weighted Allocation",$M366*_xll.BC.TURNOVER(Connection,$F366,,,P$2,P$3,IF(ApplyDimOnActuals="Yes",_xlfn.HSTACK(DimArray,DimValuesArray),""))*$A366/IF($H366=0,12,$H366),"Manual Allocation",AB366))</f>
        <v/>
      </c>
      <c r="Q366" s="14" t="str" cm="1">
        <f t="array" ref="Q366">IF($F366="","",_xlfn.SWITCH($L366,"Equal allocation",ROUND($M366/12,2),"Weighted Allocation",$M366*_xll.BC.TURNOVER(Connection,$F366,,,Q$2,Q$3,IF(ApplyDimOnActuals="Yes",_xlfn.HSTACK(DimArray,DimValuesArray),""))*$A366/IF($H366=0,12,$H366),"Manual Allocation",AC366))</f>
        <v/>
      </c>
      <c r="R366" s="14" t="str" cm="1">
        <f t="array" ref="R366">IF($F366="","",_xlfn.SWITCH($L366,"Equal allocation",ROUND($M366/12,2),"Weighted Allocation",$M366*_xll.BC.TURNOVER(Connection,$F366,,,R$2,R$3,IF(ApplyDimOnActuals="Yes",_xlfn.HSTACK(DimArray,DimValuesArray),""))*$A366/IF($H366=0,12,$H366),"Manual Allocation",AD366))</f>
        <v/>
      </c>
      <c r="S366" s="14" t="str" cm="1">
        <f t="array" ref="S366">IF($F366="","",_xlfn.SWITCH($L366,"Equal allocation",ROUND($M366/12,2),"Weighted Allocation",$M366*_xll.BC.TURNOVER(Connection,$F366,,,S$2,S$3,IF(ApplyDimOnActuals="Yes",_xlfn.HSTACK(DimArray,DimValuesArray),""))*$A366/IF($H366=0,12,$H366),"Manual Allocation",AE366))</f>
        <v/>
      </c>
      <c r="T366" s="14" t="str" cm="1">
        <f t="array" ref="T366">IF($F366="","",_xlfn.SWITCH($L366,"Equal allocation",ROUND($M366/12,2),"Weighted Allocation",$M366*_xll.BC.TURNOVER(Connection,$F366,,,T$2,T$3,IF(ApplyDimOnActuals="Yes",_xlfn.HSTACK(DimArray,DimValuesArray),""))*$A366/IF($H366=0,12,$H366),"Manual Allocation",AF366))</f>
        <v/>
      </c>
      <c r="U366" s="14" t="str" cm="1">
        <f t="array" ref="U366">IF($F366="","",_xlfn.SWITCH($L366,"Equal allocation",ROUND($M366/12,2),"Weighted Allocation",$M366*_xll.BC.TURNOVER(Connection,$F366,,,U$2,U$3,IF(ApplyDimOnActuals="Yes",_xlfn.HSTACK(DimArray,DimValuesArray),""))*$A366/IF($H366=0,12,$H366),"Manual Allocation",AG366))</f>
        <v/>
      </c>
      <c r="V366" s="14" t="str" cm="1">
        <f t="array" ref="V366">IF($F366="","",_xlfn.SWITCH($L366,"Equal allocation",ROUND($M366/12,2),"Weighted Allocation",$M366*_xll.BC.TURNOVER(Connection,$F366,,,V$2,V$3,IF(ApplyDimOnActuals="Yes",_xlfn.HSTACK(DimArray,DimValuesArray),""))*$A366/IF($H366=0,12,$H366),"Manual Allocation",AH366))</f>
        <v/>
      </c>
      <c r="W366" s="14" t="str" cm="1">
        <f t="array" ref="W366">IF($F366="","",_xlfn.SWITCH($L366,"Equal allocation",ROUND($M366/12,2),"Weighted Allocation",$M366*_xll.BC.TURNOVER(Connection,$F366,,,W$2,W$3,IF(ApplyDimOnActuals="Yes",_xlfn.HSTACK(DimArray,DimValuesArray),""))*$A366/IF($H366=0,12,$H366),"Manual Allocation",AI366))</f>
        <v/>
      </c>
      <c r="X366" s="14" t="str" cm="1">
        <f t="array" ref="X366">IF($F366="","",_xlfn.SWITCH($L366,"Equal allocation",ROUND($M366/12,2),"Weighted Allocation",$M366*_xll.BC.TURNOVER(Connection,$F366,,,X$2,X$3,IF(ApplyDimOnActuals="Yes",_xlfn.HSTACK(DimArray,DimValuesArray),""))*$A366/IF($H366=0,12,$H366),"Manual Allocation",AJ366))</f>
        <v/>
      </c>
      <c r="Y366" s="14" t="str" cm="1">
        <f t="array" ref="Y366">IF($F366="","",_xlfn.SWITCH($L366,"Equal allocation",ROUND($M366/12,2),"Weighted Allocation",$M366*_xll.BC.TURNOVER(Connection,$F366,,,Y$2,Y$3,IF(ApplyDimOnActuals="Yes",_xlfn.HSTACK(DimArray,DimValuesArray),""))*$A366/IF($H366=0,12,$H366),"Manual Allocation",AK366))</f>
        <v/>
      </c>
      <c r="Z366" s="14" t="str" cm="1">
        <f t="array" ref="Z366">IF($F366="","",_xlfn.SWITCH($L366,"Equal allocation",ROUND($M366/12,2),"Weighted Allocation",$M366*_xll.BC.TURNOVER(Connection,$F366,,,Z$2,Z$3,IF(ApplyDimOnActuals="Yes",_xlfn.HSTACK(DimArray,DimValuesArray),""))*$A366/IF($H366=0,12,$H366),"Manual Allocation",AL366))</f>
        <v/>
      </c>
    </row>
    <row r="367" spans="12:26" x14ac:dyDescent="0.45">
      <c r="L367" s="15" t="str">
        <f t="shared" si="17"/>
        <v/>
      </c>
      <c r="M367" s="14" t="str">
        <f t="shared" si="16"/>
        <v/>
      </c>
      <c r="N367" s="14" t="str">
        <f t="shared" si="12"/>
        <v/>
      </c>
      <c r="O367" s="14" t="str" cm="1">
        <f t="array" ref="O367">IF($F367="","",_xlfn.SWITCH($L367,"Equal allocation",ROUND($M367/12,2),"Weighted Allocation",$M367*_xll.BC.TURNOVER(Connection,$F367,,,O$2,O$3,IF(ApplyDimOnActuals="Yes",_xlfn.HSTACK(DimArray,DimValuesArray),""))*$A367/IF($H367=0,12,$H367),"Manual Allocation",AA367))</f>
        <v/>
      </c>
      <c r="P367" s="14" t="str" cm="1">
        <f t="array" ref="P367">IF($F367="","",_xlfn.SWITCH($L367,"Equal allocation",ROUND($M367/12,2),"Weighted Allocation",$M367*_xll.BC.TURNOVER(Connection,$F367,,,P$2,P$3,IF(ApplyDimOnActuals="Yes",_xlfn.HSTACK(DimArray,DimValuesArray),""))*$A367/IF($H367=0,12,$H367),"Manual Allocation",AB367))</f>
        <v/>
      </c>
      <c r="Q367" s="14" t="str" cm="1">
        <f t="array" ref="Q367">IF($F367="","",_xlfn.SWITCH($L367,"Equal allocation",ROUND($M367/12,2),"Weighted Allocation",$M367*_xll.BC.TURNOVER(Connection,$F367,,,Q$2,Q$3,IF(ApplyDimOnActuals="Yes",_xlfn.HSTACK(DimArray,DimValuesArray),""))*$A367/IF($H367=0,12,$H367),"Manual Allocation",AC367))</f>
        <v/>
      </c>
      <c r="R367" s="14" t="str" cm="1">
        <f t="array" ref="R367">IF($F367="","",_xlfn.SWITCH($L367,"Equal allocation",ROUND($M367/12,2),"Weighted Allocation",$M367*_xll.BC.TURNOVER(Connection,$F367,,,R$2,R$3,IF(ApplyDimOnActuals="Yes",_xlfn.HSTACK(DimArray,DimValuesArray),""))*$A367/IF($H367=0,12,$H367),"Manual Allocation",AD367))</f>
        <v/>
      </c>
      <c r="S367" s="14" t="str" cm="1">
        <f t="array" ref="S367">IF($F367="","",_xlfn.SWITCH($L367,"Equal allocation",ROUND($M367/12,2),"Weighted Allocation",$M367*_xll.BC.TURNOVER(Connection,$F367,,,S$2,S$3,IF(ApplyDimOnActuals="Yes",_xlfn.HSTACK(DimArray,DimValuesArray),""))*$A367/IF($H367=0,12,$H367),"Manual Allocation",AE367))</f>
        <v/>
      </c>
      <c r="T367" s="14" t="str" cm="1">
        <f t="array" ref="T367">IF($F367="","",_xlfn.SWITCH($L367,"Equal allocation",ROUND($M367/12,2),"Weighted Allocation",$M367*_xll.BC.TURNOVER(Connection,$F367,,,T$2,T$3,IF(ApplyDimOnActuals="Yes",_xlfn.HSTACK(DimArray,DimValuesArray),""))*$A367/IF($H367=0,12,$H367),"Manual Allocation",AF367))</f>
        <v/>
      </c>
      <c r="U367" s="14" t="str" cm="1">
        <f t="array" ref="U367">IF($F367="","",_xlfn.SWITCH($L367,"Equal allocation",ROUND($M367/12,2),"Weighted Allocation",$M367*_xll.BC.TURNOVER(Connection,$F367,,,U$2,U$3,IF(ApplyDimOnActuals="Yes",_xlfn.HSTACK(DimArray,DimValuesArray),""))*$A367/IF($H367=0,12,$H367),"Manual Allocation",AG367))</f>
        <v/>
      </c>
      <c r="V367" s="14" t="str" cm="1">
        <f t="array" ref="V367">IF($F367="","",_xlfn.SWITCH($L367,"Equal allocation",ROUND($M367/12,2),"Weighted Allocation",$M367*_xll.BC.TURNOVER(Connection,$F367,,,V$2,V$3,IF(ApplyDimOnActuals="Yes",_xlfn.HSTACK(DimArray,DimValuesArray),""))*$A367/IF($H367=0,12,$H367),"Manual Allocation",AH367))</f>
        <v/>
      </c>
      <c r="W367" s="14" t="str" cm="1">
        <f t="array" ref="W367">IF($F367="","",_xlfn.SWITCH($L367,"Equal allocation",ROUND($M367/12,2),"Weighted Allocation",$M367*_xll.BC.TURNOVER(Connection,$F367,,,W$2,W$3,IF(ApplyDimOnActuals="Yes",_xlfn.HSTACK(DimArray,DimValuesArray),""))*$A367/IF($H367=0,12,$H367),"Manual Allocation",AI367))</f>
        <v/>
      </c>
      <c r="X367" s="14" t="str" cm="1">
        <f t="array" ref="X367">IF($F367="","",_xlfn.SWITCH($L367,"Equal allocation",ROUND($M367/12,2),"Weighted Allocation",$M367*_xll.BC.TURNOVER(Connection,$F367,,,X$2,X$3,IF(ApplyDimOnActuals="Yes",_xlfn.HSTACK(DimArray,DimValuesArray),""))*$A367/IF($H367=0,12,$H367),"Manual Allocation",AJ367))</f>
        <v/>
      </c>
      <c r="Y367" s="14" t="str" cm="1">
        <f t="array" ref="Y367">IF($F367="","",_xlfn.SWITCH($L367,"Equal allocation",ROUND($M367/12,2),"Weighted Allocation",$M367*_xll.BC.TURNOVER(Connection,$F367,,,Y$2,Y$3,IF(ApplyDimOnActuals="Yes",_xlfn.HSTACK(DimArray,DimValuesArray),""))*$A367/IF($H367=0,12,$H367),"Manual Allocation",AK367))</f>
        <v/>
      </c>
      <c r="Z367" s="14" t="str" cm="1">
        <f t="array" ref="Z367">IF($F367="","",_xlfn.SWITCH($L367,"Equal allocation",ROUND($M367/12,2),"Weighted Allocation",$M367*_xll.BC.TURNOVER(Connection,$F367,,,Z$2,Z$3,IF(ApplyDimOnActuals="Yes",_xlfn.HSTACK(DimArray,DimValuesArray),""))*$A367/IF($H367=0,12,$H367),"Manual Allocation",AL367))</f>
        <v/>
      </c>
    </row>
    <row r="368" spans="12:26" x14ac:dyDescent="0.45">
      <c r="L368" s="15" t="str">
        <f t="shared" si="17"/>
        <v/>
      </c>
      <c r="M368" s="14" t="str">
        <f t="shared" si="16"/>
        <v/>
      </c>
      <c r="N368" s="14" t="str">
        <f t="shared" si="12"/>
        <v/>
      </c>
      <c r="O368" s="14" t="str" cm="1">
        <f t="array" ref="O368">IF($F368="","",_xlfn.SWITCH($L368,"Equal allocation",ROUND($M368/12,2),"Weighted Allocation",$M368*_xll.BC.TURNOVER(Connection,$F368,,,O$2,O$3,IF(ApplyDimOnActuals="Yes",_xlfn.HSTACK(DimArray,DimValuesArray),""))*$A368/IF($H368=0,12,$H368),"Manual Allocation",AA368))</f>
        <v/>
      </c>
      <c r="P368" s="14" t="str" cm="1">
        <f t="array" ref="P368">IF($F368="","",_xlfn.SWITCH($L368,"Equal allocation",ROUND($M368/12,2),"Weighted Allocation",$M368*_xll.BC.TURNOVER(Connection,$F368,,,P$2,P$3,IF(ApplyDimOnActuals="Yes",_xlfn.HSTACK(DimArray,DimValuesArray),""))*$A368/IF($H368=0,12,$H368),"Manual Allocation",AB368))</f>
        <v/>
      </c>
      <c r="Q368" s="14" t="str" cm="1">
        <f t="array" ref="Q368">IF($F368="","",_xlfn.SWITCH($L368,"Equal allocation",ROUND($M368/12,2),"Weighted Allocation",$M368*_xll.BC.TURNOVER(Connection,$F368,,,Q$2,Q$3,IF(ApplyDimOnActuals="Yes",_xlfn.HSTACK(DimArray,DimValuesArray),""))*$A368/IF($H368=0,12,$H368),"Manual Allocation",AC368))</f>
        <v/>
      </c>
      <c r="R368" s="14" t="str" cm="1">
        <f t="array" ref="R368">IF($F368="","",_xlfn.SWITCH($L368,"Equal allocation",ROUND($M368/12,2),"Weighted Allocation",$M368*_xll.BC.TURNOVER(Connection,$F368,,,R$2,R$3,IF(ApplyDimOnActuals="Yes",_xlfn.HSTACK(DimArray,DimValuesArray),""))*$A368/IF($H368=0,12,$H368),"Manual Allocation",AD368))</f>
        <v/>
      </c>
      <c r="S368" s="14" t="str" cm="1">
        <f t="array" ref="S368">IF($F368="","",_xlfn.SWITCH($L368,"Equal allocation",ROUND($M368/12,2),"Weighted Allocation",$M368*_xll.BC.TURNOVER(Connection,$F368,,,S$2,S$3,IF(ApplyDimOnActuals="Yes",_xlfn.HSTACK(DimArray,DimValuesArray),""))*$A368/IF($H368=0,12,$H368),"Manual Allocation",AE368))</f>
        <v/>
      </c>
      <c r="T368" s="14" t="str" cm="1">
        <f t="array" ref="T368">IF($F368="","",_xlfn.SWITCH($L368,"Equal allocation",ROUND($M368/12,2),"Weighted Allocation",$M368*_xll.BC.TURNOVER(Connection,$F368,,,T$2,T$3,IF(ApplyDimOnActuals="Yes",_xlfn.HSTACK(DimArray,DimValuesArray),""))*$A368/IF($H368=0,12,$H368),"Manual Allocation",AF368))</f>
        <v/>
      </c>
      <c r="U368" s="14" t="str" cm="1">
        <f t="array" ref="U368">IF($F368="","",_xlfn.SWITCH($L368,"Equal allocation",ROUND($M368/12,2),"Weighted Allocation",$M368*_xll.BC.TURNOVER(Connection,$F368,,,U$2,U$3,IF(ApplyDimOnActuals="Yes",_xlfn.HSTACK(DimArray,DimValuesArray),""))*$A368/IF($H368=0,12,$H368),"Manual Allocation",AG368))</f>
        <v/>
      </c>
      <c r="V368" s="14" t="str" cm="1">
        <f t="array" ref="V368">IF($F368="","",_xlfn.SWITCH($L368,"Equal allocation",ROUND($M368/12,2),"Weighted Allocation",$M368*_xll.BC.TURNOVER(Connection,$F368,,,V$2,V$3,IF(ApplyDimOnActuals="Yes",_xlfn.HSTACK(DimArray,DimValuesArray),""))*$A368/IF($H368=0,12,$H368),"Manual Allocation",AH368))</f>
        <v/>
      </c>
      <c r="W368" s="14" t="str" cm="1">
        <f t="array" ref="W368">IF($F368="","",_xlfn.SWITCH($L368,"Equal allocation",ROUND($M368/12,2),"Weighted Allocation",$M368*_xll.BC.TURNOVER(Connection,$F368,,,W$2,W$3,IF(ApplyDimOnActuals="Yes",_xlfn.HSTACK(DimArray,DimValuesArray),""))*$A368/IF($H368=0,12,$H368),"Manual Allocation",AI368))</f>
        <v/>
      </c>
      <c r="X368" s="14" t="str" cm="1">
        <f t="array" ref="X368">IF($F368="","",_xlfn.SWITCH($L368,"Equal allocation",ROUND($M368/12,2),"Weighted Allocation",$M368*_xll.BC.TURNOVER(Connection,$F368,,,X$2,X$3,IF(ApplyDimOnActuals="Yes",_xlfn.HSTACK(DimArray,DimValuesArray),""))*$A368/IF($H368=0,12,$H368),"Manual Allocation",AJ368))</f>
        <v/>
      </c>
      <c r="Y368" s="14" t="str" cm="1">
        <f t="array" ref="Y368">IF($F368="","",_xlfn.SWITCH($L368,"Equal allocation",ROUND($M368/12,2),"Weighted Allocation",$M368*_xll.BC.TURNOVER(Connection,$F368,,,Y$2,Y$3,IF(ApplyDimOnActuals="Yes",_xlfn.HSTACK(DimArray,DimValuesArray),""))*$A368/IF($H368=0,12,$H368),"Manual Allocation",AK368))</f>
        <v/>
      </c>
      <c r="Z368" s="14" t="str" cm="1">
        <f t="array" ref="Z368">IF($F368="","",_xlfn.SWITCH($L368,"Equal allocation",ROUND($M368/12,2),"Weighted Allocation",$M368*_xll.BC.TURNOVER(Connection,$F368,,,Z$2,Z$3,IF(ApplyDimOnActuals="Yes",_xlfn.HSTACK(DimArray,DimValuesArray),""))*$A368/IF($H368=0,12,$H368),"Manual Allocation",AL368))</f>
        <v/>
      </c>
    </row>
    <row r="369" spans="12:26" x14ac:dyDescent="0.45">
      <c r="L369" s="15" t="str">
        <f t="shared" si="17"/>
        <v/>
      </c>
      <c r="M369" s="14" t="str">
        <f t="shared" si="16"/>
        <v/>
      </c>
      <c r="N369" s="14" t="str">
        <f t="shared" si="12"/>
        <v/>
      </c>
      <c r="O369" s="14" t="str" cm="1">
        <f t="array" ref="O369">IF($F369="","",_xlfn.SWITCH($L369,"Equal allocation",ROUND($M369/12,2),"Weighted Allocation",$M369*_xll.BC.TURNOVER(Connection,$F369,,,O$2,O$3,IF(ApplyDimOnActuals="Yes",_xlfn.HSTACK(DimArray,DimValuesArray),""))*$A369/IF($H369=0,12,$H369),"Manual Allocation",AA369))</f>
        <v/>
      </c>
      <c r="P369" s="14" t="str" cm="1">
        <f t="array" ref="P369">IF($F369="","",_xlfn.SWITCH($L369,"Equal allocation",ROUND($M369/12,2),"Weighted Allocation",$M369*_xll.BC.TURNOVER(Connection,$F369,,,P$2,P$3,IF(ApplyDimOnActuals="Yes",_xlfn.HSTACK(DimArray,DimValuesArray),""))*$A369/IF($H369=0,12,$H369),"Manual Allocation",AB369))</f>
        <v/>
      </c>
      <c r="Q369" s="14" t="str" cm="1">
        <f t="array" ref="Q369">IF($F369="","",_xlfn.SWITCH($L369,"Equal allocation",ROUND($M369/12,2),"Weighted Allocation",$M369*_xll.BC.TURNOVER(Connection,$F369,,,Q$2,Q$3,IF(ApplyDimOnActuals="Yes",_xlfn.HSTACK(DimArray,DimValuesArray),""))*$A369/IF($H369=0,12,$H369),"Manual Allocation",AC369))</f>
        <v/>
      </c>
      <c r="R369" s="14" t="str" cm="1">
        <f t="array" ref="R369">IF($F369="","",_xlfn.SWITCH($L369,"Equal allocation",ROUND($M369/12,2),"Weighted Allocation",$M369*_xll.BC.TURNOVER(Connection,$F369,,,R$2,R$3,IF(ApplyDimOnActuals="Yes",_xlfn.HSTACK(DimArray,DimValuesArray),""))*$A369/IF($H369=0,12,$H369),"Manual Allocation",AD369))</f>
        <v/>
      </c>
      <c r="S369" s="14" t="str" cm="1">
        <f t="array" ref="S369">IF($F369="","",_xlfn.SWITCH($L369,"Equal allocation",ROUND($M369/12,2),"Weighted Allocation",$M369*_xll.BC.TURNOVER(Connection,$F369,,,S$2,S$3,IF(ApplyDimOnActuals="Yes",_xlfn.HSTACK(DimArray,DimValuesArray),""))*$A369/IF($H369=0,12,$H369),"Manual Allocation",AE369))</f>
        <v/>
      </c>
      <c r="T369" s="14" t="str" cm="1">
        <f t="array" ref="T369">IF($F369="","",_xlfn.SWITCH($L369,"Equal allocation",ROUND($M369/12,2),"Weighted Allocation",$M369*_xll.BC.TURNOVER(Connection,$F369,,,T$2,T$3,IF(ApplyDimOnActuals="Yes",_xlfn.HSTACK(DimArray,DimValuesArray),""))*$A369/IF($H369=0,12,$H369),"Manual Allocation",AF369))</f>
        <v/>
      </c>
      <c r="U369" s="14" t="str" cm="1">
        <f t="array" ref="U369">IF($F369="","",_xlfn.SWITCH($L369,"Equal allocation",ROUND($M369/12,2),"Weighted Allocation",$M369*_xll.BC.TURNOVER(Connection,$F369,,,U$2,U$3,IF(ApplyDimOnActuals="Yes",_xlfn.HSTACK(DimArray,DimValuesArray),""))*$A369/IF($H369=0,12,$H369),"Manual Allocation",AG369))</f>
        <v/>
      </c>
      <c r="V369" s="14" t="str" cm="1">
        <f t="array" ref="V369">IF($F369="","",_xlfn.SWITCH($L369,"Equal allocation",ROUND($M369/12,2),"Weighted Allocation",$M369*_xll.BC.TURNOVER(Connection,$F369,,,V$2,V$3,IF(ApplyDimOnActuals="Yes",_xlfn.HSTACK(DimArray,DimValuesArray),""))*$A369/IF($H369=0,12,$H369),"Manual Allocation",AH369))</f>
        <v/>
      </c>
      <c r="W369" s="14" t="str" cm="1">
        <f t="array" ref="W369">IF($F369="","",_xlfn.SWITCH($L369,"Equal allocation",ROUND($M369/12,2),"Weighted Allocation",$M369*_xll.BC.TURNOVER(Connection,$F369,,,W$2,W$3,IF(ApplyDimOnActuals="Yes",_xlfn.HSTACK(DimArray,DimValuesArray),""))*$A369/IF($H369=0,12,$H369),"Manual Allocation",AI369))</f>
        <v/>
      </c>
      <c r="X369" s="14" t="str" cm="1">
        <f t="array" ref="X369">IF($F369="","",_xlfn.SWITCH($L369,"Equal allocation",ROUND($M369/12,2),"Weighted Allocation",$M369*_xll.BC.TURNOVER(Connection,$F369,,,X$2,X$3,IF(ApplyDimOnActuals="Yes",_xlfn.HSTACK(DimArray,DimValuesArray),""))*$A369/IF($H369=0,12,$H369),"Manual Allocation",AJ369))</f>
        <v/>
      </c>
      <c r="Y369" s="14" t="str" cm="1">
        <f t="array" ref="Y369">IF($F369="","",_xlfn.SWITCH($L369,"Equal allocation",ROUND($M369/12,2),"Weighted Allocation",$M369*_xll.BC.TURNOVER(Connection,$F369,,,Y$2,Y$3,IF(ApplyDimOnActuals="Yes",_xlfn.HSTACK(DimArray,DimValuesArray),""))*$A369/IF($H369=0,12,$H369),"Manual Allocation",AK369))</f>
        <v/>
      </c>
      <c r="Z369" s="14" t="str" cm="1">
        <f t="array" ref="Z369">IF($F369="","",_xlfn.SWITCH($L369,"Equal allocation",ROUND($M369/12,2),"Weighted Allocation",$M369*_xll.BC.TURNOVER(Connection,$F369,,,Z$2,Z$3,IF(ApplyDimOnActuals="Yes",_xlfn.HSTACK(DimArray,DimValuesArray),""))*$A369/IF($H369=0,12,$H369),"Manual Allocation",AL369))</f>
        <v/>
      </c>
    </row>
    <row r="370" spans="12:26" x14ac:dyDescent="0.45">
      <c r="L370" s="15" t="str">
        <f t="shared" si="17"/>
        <v/>
      </c>
      <c r="M370" s="14" t="str">
        <f t="shared" si="16"/>
        <v/>
      </c>
      <c r="N370" s="14" t="str">
        <f t="shared" si="12"/>
        <v/>
      </c>
      <c r="O370" s="14" t="str" cm="1">
        <f t="array" ref="O370">IF($F370="","",_xlfn.SWITCH($L370,"Equal allocation",ROUND($M370/12,2),"Weighted Allocation",$M370*_xll.BC.TURNOVER(Connection,$F370,,,O$2,O$3,IF(ApplyDimOnActuals="Yes",_xlfn.HSTACK(DimArray,DimValuesArray),""))*$A370/IF($H370=0,12,$H370),"Manual Allocation",AA370))</f>
        <v/>
      </c>
      <c r="P370" s="14" t="str" cm="1">
        <f t="array" ref="P370">IF($F370="","",_xlfn.SWITCH($L370,"Equal allocation",ROUND($M370/12,2),"Weighted Allocation",$M370*_xll.BC.TURNOVER(Connection,$F370,,,P$2,P$3,IF(ApplyDimOnActuals="Yes",_xlfn.HSTACK(DimArray,DimValuesArray),""))*$A370/IF($H370=0,12,$H370),"Manual Allocation",AB370))</f>
        <v/>
      </c>
      <c r="Q370" s="14" t="str" cm="1">
        <f t="array" ref="Q370">IF($F370="","",_xlfn.SWITCH($L370,"Equal allocation",ROUND($M370/12,2),"Weighted Allocation",$M370*_xll.BC.TURNOVER(Connection,$F370,,,Q$2,Q$3,IF(ApplyDimOnActuals="Yes",_xlfn.HSTACK(DimArray,DimValuesArray),""))*$A370/IF($H370=0,12,$H370),"Manual Allocation",AC370))</f>
        <v/>
      </c>
      <c r="R370" s="14" t="str" cm="1">
        <f t="array" ref="R370">IF($F370="","",_xlfn.SWITCH($L370,"Equal allocation",ROUND($M370/12,2),"Weighted Allocation",$M370*_xll.BC.TURNOVER(Connection,$F370,,,R$2,R$3,IF(ApplyDimOnActuals="Yes",_xlfn.HSTACK(DimArray,DimValuesArray),""))*$A370/IF($H370=0,12,$H370),"Manual Allocation",AD370))</f>
        <v/>
      </c>
      <c r="S370" s="14" t="str" cm="1">
        <f t="array" ref="S370">IF($F370="","",_xlfn.SWITCH($L370,"Equal allocation",ROUND($M370/12,2),"Weighted Allocation",$M370*_xll.BC.TURNOVER(Connection,$F370,,,S$2,S$3,IF(ApplyDimOnActuals="Yes",_xlfn.HSTACK(DimArray,DimValuesArray),""))*$A370/IF($H370=0,12,$H370),"Manual Allocation",AE370))</f>
        <v/>
      </c>
      <c r="T370" s="14" t="str" cm="1">
        <f t="array" ref="T370">IF($F370="","",_xlfn.SWITCH($L370,"Equal allocation",ROUND($M370/12,2),"Weighted Allocation",$M370*_xll.BC.TURNOVER(Connection,$F370,,,T$2,T$3,IF(ApplyDimOnActuals="Yes",_xlfn.HSTACK(DimArray,DimValuesArray),""))*$A370/IF($H370=0,12,$H370),"Manual Allocation",AF370))</f>
        <v/>
      </c>
      <c r="U370" s="14" t="str" cm="1">
        <f t="array" ref="U370">IF($F370="","",_xlfn.SWITCH($L370,"Equal allocation",ROUND($M370/12,2),"Weighted Allocation",$M370*_xll.BC.TURNOVER(Connection,$F370,,,U$2,U$3,IF(ApplyDimOnActuals="Yes",_xlfn.HSTACK(DimArray,DimValuesArray),""))*$A370/IF($H370=0,12,$H370),"Manual Allocation",AG370))</f>
        <v/>
      </c>
      <c r="V370" s="14" t="str" cm="1">
        <f t="array" ref="V370">IF($F370="","",_xlfn.SWITCH($L370,"Equal allocation",ROUND($M370/12,2),"Weighted Allocation",$M370*_xll.BC.TURNOVER(Connection,$F370,,,V$2,V$3,IF(ApplyDimOnActuals="Yes",_xlfn.HSTACK(DimArray,DimValuesArray),""))*$A370/IF($H370=0,12,$H370),"Manual Allocation",AH370))</f>
        <v/>
      </c>
      <c r="W370" s="14" t="str" cm="1">
        <f t="array" ref="W370">IF($F370="","",_xlfn.SWITCH($L370,"Equal allocation",ROUND($M370/12,2),"Weighted Allocation",$M370*_xll.BC.TURNOVER(Connection,$F370,,,W$2,W$3,IF(ApplyDimOnActuals="Yes",_xlfn.HSTACK(DimArray,DimValuesArray),""))*$A370/IF($H370=0,12,$H370),"Manual Allocation",AI370))</f>
        <v/>
      </c>
      <c r="X370" s="14" t="str" cm="1">
        <f t="array" ref="X370">IF($F370="","",_xlfn.SWITCH($L370,"Equal allocation",ROUND($M370/12,2),"Weighted Allocation",$M370*_xll.BC.TURNOVER(Connection,$F370,,,X$2,X$3,IF(ApplyDimOnActuals="Yes",_xlfn.HSTACK(DimArray,DimValuesArray),""))*$A370/IF($H370=0,12,$H370),"Manual Allocation",AJ370))</f>
        <v/>
      </c>
      <c r="Y370" s="14" t="str" cm="1">
        <f t="array" ref="Y370">IF($F370="","",_xlfn.SWITCH($L370,"Equal allocation",ROUND($M370/12,2),"Weighted Allocation",$M370*_xll.BC.TURNOVER(Connection,$F370,,,Y$2,Y$3,IF(ApplyDimOnActuals="Yes",_xlfn.HSTACK(DimArray,DimValuesArray),""))*$A370/IF($H370=0,12,$H370),"Manual Allocation",AK370))</f>
        <v/>
      </c>
      <c r="Z370" s="14" t="str" cm="1">
        <f t="array" ref="Z370">IF($F370="","",_xlfn.SWITCH($L370,"Equal allocation",ROUND($M370/12,2),"Weighted Allocation",$M370*_xll.BC.TURNOVER(Connection,$F370,,,Z$2,Z$3,IF(ApplyDimOnActuals="Yes",_xlfn.HSTACK(DimArray,DimValuesArray),""))*$A370/IF($H370=0,12,$H370),"Manual Allocation",AL370))</f>
        <v/>
      </c>
    </row>
    <row r="371" spans="12:26" x14ac:dyDescent="0.45">
      <c r="L371" s="15" t="str">
        <f t="shared" si="17"/>
        <v/>
      </c>
      <c r="M371" s="14" t="str">
        <f t="shared" si="16"/>
        <v/>
      </c>
      <c r="N371" s="14" t="str">
        <f t="shared" si="12"/>
        <v/>
      </c>
      <c r="O371" s="14" t="str" cm="1">
        <f t="array" ref="O371">IF($F371="","",_xlfn.SWITCH($L371,"Equal allocation",ROUND($M371/12,2),"Weighted Allocation",$M371*_xll.BC.TURNOVER(Connection,$F371,,,O$2,O$3,IF(ApplyDimOnActuals="Yes",_xlfn.HSTACK(DimArray,DimValuesArray),""))*$A371/IF($H371=0,12,$H371),"Manual Allocation",AA371))</f>
        <v/>
      </c>
      <c r="P371" s="14" t="str" cm="1">
        <f t="array" ref="P371">IF($F371="","",_xlfn.SWITCH($L371,"Equal allocation",ROUND($M371/12,2),"Weighted Allocation",$M371*_xll.BC.TURNOVER(Connection,$F371,,,P$2,P$3,IF(ApplyDimOnActuals="Yes",_xlfn.HSTACK(DimArray,DimValuesArray),""))*$A371/IF($H371=0,12,$H371),"Manual Allocation",AB371))</f>
        <v/>
      </c>
      <c r="Q371" s="14" t="str" cm="1">
        <f t="array" ref="Q371">IF($F371="","",_xlfn.SWITCH($L371,"Equal allocation",ROUND($M371/12,2),"Weighted Allocation",$M371*_xll.BC.TURNOVER(Connection,$F371,,,Q$2,Q$3,IF(ApplyDimOnActuals="Yes",_xlfn.HSTACK(DimArray,DimValuesArray),""))*$A371/IF($H371=0,12,$H371),"Manual Allocation",AC371))</f>
        <v/>
      </c>
      <c r="R371" s="14" t="str" cm="1">
        <f t="array" ref="R371">IF($F371="","",_xlfn.SWITCH($L371,"Equal allocation",ROUND($M371/12,2),"Weighted Allocation",$M371*_xll.BC.TURNOVER(Connection,$F371,,,R$2,R$3,IF(ApplyDimOnActuals="Yes",_xlfn.HSTACK(DimArray,DimValuesArray),""))*$A371/IF($H371=0,12,$H371),"Manual Allocation",AD371))</f>
        <v/>
      </c>
      <c r="S371" s="14" t="str" cm="1">
        <f t="array" ref="S371">IF($F371="","",_xlfn.SWITCH($L371,"Equal allocation",ROUND($M371/12,2),"Weighted Allocation",$M371*_xll.BC.TURNOVER(Connection,$F371,,,S$2,S$3,IF(ApplyDimOnActuals="Yes",_xlfn.HSTACK(DimArray,DimValuesArray),""))*$A371/IF($H371=0,12,$H371),"Manual Allocation",AE371))</f>
        <v/>
      </c>
      <c r="T371" s="14" t="str" cm="1">
        <f t="array" ref="T371">IF($F371="","",_xlfn.SWITCH($L371,"Equal allocation",ROUND($M371/12,2),"Weighted Allocation",$M371*_xll.BC.TURNOVER(Connection,$F371,,,T$2,T$3,IF(ApplyDimOnActuals="Yes",_xlfn.HSTACK(DimArray,DimValuesArray),""))*$A371/IF($H371=0,12,$H371),"Manual Allocation",AF371))</f>
        <v/>
      </c>
      <c r="U371" s="14" t="str" cm="1">
        <f t="array" ref="U371">IF($F371="","",_xlfn.SWITCH($L371,"Equal allocation",ROUND($M371/12,2),"Weighted Allocation",$M371*_xll.BC.TURNOVER(Connection,$F371,,,U$2,U$3,IF(ApplyDimOnActuals="Yes",_xlfn.HSTACK(DimArray,DimValuesArray),""))*$A371/IF($H371=0,12,$H371),"Manual Allocation",AG371))</f>
        <v/>
      </c>
      <c r="V371" s="14" t="str" cm="1">
        <f t="array" ref="V371">IF($F371="","",_xlfn.SWITCH($L371,"Equal allocation",ROUND($M371/12,2),"Weighted Allocation",$M371*_xll.BC.TURNOVER(Connection,$F371,,,V$2,V$3,IF(ApplyDimOnActuals="Yes",_xlfn.HSTACK(DimArray,DimValuesArray),""))*$A371/IF($H371=0,12,$H371),"Manual Allocation",AH371))</f>
        <v/>
      </c>
      <c r="W371" s="14" t="str" cm="1">
        <f t="array" ref="W371">IF($F371="","",_xlfn.SWITCH($L371,"Equal allocation",ROUND($M371/12,2),"Weighted Allocation",$M371*_xll.BC.TURNOVER(Connection,$F371,,,W$2,W$3,IF(ApplyDimOnActuals="Yes",_xlfn.HSTACK(DimArray,DimValuesArray),""))*$A371/IF($H371=0,12,$H371),"Manual Allocation",AI371))</f>
        <v/>
      </c>
      <c r="X371" s="14" t="str" cm="1">
        <f t="array" ref="X371">IF($F371="","",_xlfn.SWITCH($L371,"Equal allocation",ROUND($M371/12,2),"Weighted Allocation",$M371*_xll.BC.TURNOVER(Connection,$F371,,,X$2,X$3,IF(ApplyDimOnActuals="Yes",_xlfn.HSTACK(DimArray,DimValuesArray),""))*$A371/IF($H371=0,12,$H371),"Manual Allocation",AJ371))</f>
        <v/>
      </c>
      <c r="Y371" s="14" t="str" cm="1">
        <f t="array" ref="Y371">IF($F371="","",_xlfn.SWITCH($L371,"Equal allocation",ROUND($M371/12,2),"Weighted Allocation",$M371*_xll.BC.TURNOVER(Connection,$F371,,,Y$2,Y$3,IF(ApplyDimOnActuals="Yes",_xlfn.HSTACK(DimArray,DimValuesArray),""))*$A371/IF($H371=0,12,$H371),"Manual Allocation",AK371))</f>
        <v/>
      </c>
      <c r="Z371" s="14" t="str" cm="1">
        <f t="array" ref="Z371">IF($F371="","",_xlfn.SWITCH($L371,"Equal allocation",ROUND($M371/12,2),"Weighted Allocation",$M371*_xll.BC.TURNOVER(Connection,$F371,,,Z$2,Z$3,IF(ApplyDimOnActuals="Yes",_xlfn.HSTACK(DimArray,DimValuesArray),""))*$A371/IF($H371=0,12,$H371),"Manual Allocation",AL371))</f>
        <v/>
      </c>
    </row>
    <row r="372" spans="12:26" x14ac:dyDescent="0.45">
      <c r="L372" s="15" t="str">
        <f t="shared" si="17"/>
        <v/>
      </c>
      <c r="M372" s="14" t="str">
        <f t="shared" si="16"/>
        <v/>
      </c>
      <c r="N372" s="14" t="str">
        <f t="shared" si="12"/>
        <v/>
      </c>
      <c r="O372" s="14" t="str" cm="1">
        <f t="array" ref="O372">IF($F372="","",_xlfn.SWITCH($L372,"Equal allocation",ROUND($M372/12,2),"Weighted Allocation",$M372*_xll.BC.TURNOVER(Connection,$F372,,,O$2,O$3,IF(ApplyDimOnActuals="Yes",_xlfn.HSTACK(DimArray,DimValuesArray),""))*$A372/IF($H372=0,12,$H372),"Manual Allocation",AA372))</f>
        <v/>
      </c>
      <c r="P372" s="14" t="str" cm="1">
        <f t="array" ref="P372">IF($F372="","",_xlfn.SWITCH($L372,"Equal allocation",ROUND($M372/12,2),"Weighted Allocation",$M372*_xll.BC.TURNOVER(Connection,$F372,,,P$2,P$3,IF(ApplyDimOnActuals="Yes",_xlfn.HSTACK(DimArray,DimValuesArray),""))*$A372/IF($H372=0,12,$H372),"Manual Allocation",AB372))</f>
        <v/>
      </c>
      <c r="Q372" s="14" t="str" cm="1">
        <f t="array" ref="Q372">IF($F372="","",_xlfn.SWITCH($L372,"Equal allocation",ROUND($M372/12,2),"Weighted Allocation",$M372*_xll.BC.TURNOVER(Connection,$F372,,,Q$2,Q$3,IF(ApplyDimOnActuals="Yes",_xlfn.HSTACK(DimArray,DimValuesArray),""))*$A372/IF($H372=0,12,$H372),"Manual Allocation",AC372))</f>
        <v/>
      </c>
      <c r="R372" s="14" t="str" cm="1">
        <f t="array" ref="R372">IF($F372="","",_xlfn.SWITCH($L372,"Equal allocation",ROUND($M372/12,2),"Weighted Allocation",$M372*_xll.BC.TURNOVER(Connection,$F372,,,R$2,R$3,IF(ApplyDimOnActuals="Yes",_xlfn.HSTACK(DimArray,DimValuesArray),""))*$A372/IF($H372=0,12,$H372),"Manual Allocation",AD372))</f>
        <v/>
      </c>
      <c r="S372" s="14" t="str" cm="1">
        <f t="array" ref="S372">IF($F372="","",_xlfn.SWITCH($L372,"Equal allocation",ROUND($M372/12,2),"Weighted Allocation",$M372*_xll.BC.TURNOVER(Connection,$F372,,,S$2,S$3,IF(ApplyDimOnActuals="Yes",_xlfn.HSTACK(DimArray,DimValuesArray),""))*$A372/IF($H372=0,12,$H372),"Manual Allocation",AE372))</f>
        <v/>
      </c>
      <c r="T372" s="14" t="str" cm="1">
        <f t="array" ref="T372">IF($F372="","",_xlfn.SWITCH($L372,"Equal allocation",ROUND($M372/12,2),"Weighted Allocation",$M372*_xll.BC.TURNOVER(Connection,$F372,,,T$2,T$3,IF(ApplyDimOnActuals="Yes",_xlfn.HSTACK(DimArray,DimValuesArray),""))*$A372/IF($H372=0,12,$H372),"Manual Allocation",AF372))</f>
        <v/>
      </c>
      <c r="U372" s="14" t="str" cm="1">
        <f t="array" ref="U372">IF($F372="","",_xlfn.SWITCH($L372,"Equal allocation",ROUND($M372/12,2),"Weighted Allocation",$M372*_xll.BC.TURNOVER(Connection,$F372,,,U$2,U$3,IF(ApplyDimOnActuals="Yes",_xlfn.HSTACK(DimArray,DimValuesArray),""))*$A372/IF($H372=0,12,$H372),"Manual Allocation",AG372))</f>
        <v/>
      </c>
      <c r="V372" s="14" t="str" cm="1">
        <f t="array" ref="V372">IF($F372="","",_xlfn.SWITCH($L372,"Equal allocation",ROUND($M372/12,2),"Weighted Allocation",$M372*_xll.BC.TURNOVER(Connection,$F372,,,V$2,V$3,IF(ApplyDimOnActuals="Yes",_xlfn.HSTACK(DimArray,DimValuesArray),""))*$A372/IF($H372=0,12,$H372),"Manual Allocation",AH372))</f>
        <v/>
      </c>
      <c r="W372" s="14" t="str" cm="1">
        <f t="array" ref="W372">IF($F372="","",_xlfn.SWITCH($L372,"Equal allocation",ROUND($M372/12,2),"Weighted Allocation",$M372*_xll.BC.TURNOVER(Connection,$F372,,,W$2,W$3,IF(ApplyDimOnActuals="Yes",_xlfn.HSTACK(DimArray,DimValuesArray),""))*$A372/IF($H372=0,12,$H372),"Manual Allocation",AI372))</f>
        <v/>
      </c>
      <c r="X372" s="14" t="str" cm="1">
        <f t="array" ref="X372">IF($F372="","",_xlfn.SWITCH($L372,"Equal allocation",ROUND($M372/12,2),"Weighted Allocation",$M372*_xll.BC.TURNOVER(Connection,$F372,,,X$2,X$3,IF(ApplyDimOnActuals="Yes",_xlfn.HSTACK(DimArray,DimValuesArray),""))*$A372/IF($H372=0,12,$H372),"Manual Allocation",AJ372))</f>
        <v/>
      </c>
      <c r="Y372" s="14" t="str" cm="1">
        <f t="array" ref="Y372">IF($F372="","",_xlfn.SWITCH($L372,"Equal allocation",ROUND($M372/12,2),"Weighted Allocation",$M372*_xll.BC.TURNOVER(Connection,$F372,,,Y$2,Y$3,IF(ApplyDimOnActuals="Yes",_xlfn.HSTACK(DimArray,DimValuesArray),""))*$A372/IF($H372=0,12,$H372),"Manual Allocation",AK372))</f>
        <v/>
      </c>
      <c r="Z372" s="14" t="str" cm="1">
        <f t="array" ref="Z372">IF($F372="","",_xlfn.SWITCH($L372,"Equal allocation",ROUND($M372/12,2),"Weighted Allocation",$M372*_xll.BC.TURNOVER(Connection,$F372,,,Z$2,Z$3,IF(ApplyDimOnActuals="Yes",_xlfn.HSTACK(DimArray,DimValuesArray),""))*$A372/IF($H372=0,12,$H372),"Manual Allocation",AL372))</f>
        <v/>
      </c>
    </row>
    <row r="373" spans="12:26" x14ac:dyDescent="0.45">
      <c r="L373" s="15" t="str">
        <f t="shared" si="17"/>
        <v/>
      </c>
      <c r="M373" s="14" t="str">
        <f t="shared" si="16"/>
        <v/>
      </c>
      <c r="N373" s="14" t="str">
        <f t="shared" si="12"/>
        <v/>
      </c>
      <c r="O373" s="14" t="str" cm="1">
        <f t="array" ref="O373">IF($F373="","",_xlfn.SWITCH($L373,"Equal allocation",ROUND($M373/12,2),"Weighted Allocation",$M373*_xll.BC.TURNOVER(Connection,$F373,,,O$2,O$3,IF(ApplyDimOnActuals="Yes",_xlfn.HSTACK(DimArray,DimValuesArray),""))*$A373/IF($H373=0,12,$H373),"Manual Allocation",AA373))</f>
        <v/>
      </c>
      <c r="P373" s="14" t="str" cm="1">
        <f t="array" ref="P373">IF($F373="","",_xlfn.SWITCH($L373,"Equal allocation",ROUND($M373/12,2),"Weighted Allocation",$M373*_xll.BC.TURNOVER(Connection,$F373,,,P$2,P$3,IF(ApplyDimOnActuals="Yes",_xlfn.HSTACK(DimArray,DimValuesArray),""))*$A373/IF($H373=0,12,$H373),"Manual Allocation",AB373))</f>
        <v/>
      </c>
      <c r="Q373" s="14" t="str" cm="1">
        <f t="array" ref="Q373">IF($F373="","",_xlfn.SWITCH($L373,"Equal allocation",ROUND($M373/12,2),"Weighted Allocation",$M373*_xll.BC.TURNOVER(Connection,$F373,,,Q$2,Q$3,IF(ApplyDimOnActuals="Yes",_xlfn.HSTACK(DimArray,DimValuesArray),""))*$A373/IF($H373=0,12,$H373),"Manual Allocation",AC373))</f>
        <v/>
      </c>
      <c r="R373" s="14" t="str" cm="1">
        <f t="array" ref="R373">IF($F373="","",_xlfn.SWITCH($L373,"Equal allocation",ROUND($M373/12,2),"Weighted Allocation",$M373*_xll.BC.TURNOVER(Connection,$F373,,,R$2,R$3,IF(ApplyDimOnActuals="Yes",_xlfn.HSTACK(DimArray,DimValuesArray),""))*$A373/IF($H373=0,12,$H373),"Manual Allocation",AD373))</f>
        <v/>
      </c>
      <c r="S373" s="14" t="str" cm="1">
        <f t="array" ref="S373">IF($F373="","",_xlfn.SWITCH($L373,"Equal allocation",ROUND($M373/12,2),"Weighted Allocation",$M373*_xll.BC.TURNOVER(Connection,$F373,,,S$2,S$3,IF(ApplyDimOnActuals="Yes",_xlfn.HSTACK(DimArray,DimValuesArray),""))*$A373/IF($H373=0,12,$H373),"Manual Allocation",AE373))</f>
        <v/>
      </c>
      <c r="T373" s="14" t="str" cm="1">
        <f t="array" ref="T373">IF($F373="","",_xlfn.SWITCH($L373,"Equal allocation",ROUND($M373/12,2),"Weighted Allocation",$M373*_xll.BC.TURNOVER(Connection,$F373,,,T$2,T$3,IF(ApplyDimOnActuals="Yes",_xlfn.HSTACK(DimArray,DimValuesArray),""))*$A373/IF($H373=0,12,$H373),"Manual Allocation",AF373))</f>
        <v/>
      </c>
      <c r="U373" s="14" t="str" cm="1">
        <f t="array" ref="U373">IF($F373="","",_xlfn.SWITCH($L373,"Equal allocation",ROUND($M373/12,2),"Weighted Allocation",$M373*_xll.BC.TURNOVER(Connection,$F373,,,U$2,U$3,IF(ApplyDimOnActuals="Yes",_xlfn.HSTACK(DimArray,DimValuesArray),""))*$A373/IF($H373=0,12,$H373),"Manual Allocation",AG373))</f>
        <v/>
      </c>
      <c r="V373" s="14" t="str" cm="1">
        <f t="array" ref="V373">IF($F373="","",_xlfn.SWITCH($L373,"Equal allocation",ROUND($M373/12,2),"Weighted Allocation",$M373*_xll.BC.TURNOVER(Connection,$F373,,,V$2,V$3,IF(ApplyDimOnActuals="Yes",_xlfn.HSTACK(DimArray,DimValuesArray),""))*$A373/IF($H373=0,12,$H373),"Manual Allocation",AH373))</f>
        <v/>
      </c>
      <c r="W373" s="14" t="str" cm="1">
        <f t="array" ref="W373">IF($F373="","",_xlfn.SWITCH($L373,"Equal allocation",ROUND($M373/12,2),"Weighted Allocation",$M373*_xll.BC.TURNOVER(Connection,$F373,,,W$2,W$3,IF(ApplyDimOnActuals="Yes",_xlfn.HSTACK(DimArray,DimValuesArray),""))*$A373/IF($H373=0,12,$H373),"Manual Allocation",AI373))</f>
        <v/>
      </c>
      <c r="X373" s="14" t="str" cm="1">
        <f t="array" ref="X373">IF($F373="","",_xlfn.SWITCH($L373,"Equal allocation",ROUND($M373/12,2),"Weighted Allocation",$M373*_xll.BC.TURNOVER(Connection,$F373,,,X$2,X$3,IF(ApplyDimOnActuals="Yes",_xlfn.HSTACK(DimArray,DimValuesArray),""))*$A373/IF($H373=0,12,$H373),"Manual Allocation",AJ373))</f>
        <v/>
      </c>
      <c r="Y373" s="14" t="str" cm="1">
        <f t="array" ref="Y373">IF($F373="","",_xlfn.SWITCH($L373,"Equal allocation",ROUND($M373/12,2),"Weighted Allocation",$M373*_xll.BC.TURNOVER(Connection,$F373,,,Y$2,Y$3,IF(ApplyDimOnActuals="Yes",_xlfn.HSTACK(DimArray,DimValuesArray),""))*$A373/IF($H373=0,12,$H373),"Manual Allocation",AK373))</f>
        <v/>
      </c>
      <c r="Z373" s="14" t="str" cm="1">
        <f t="array" ref="Z373">IF($F373="","",_xlfn.SWITCH($L373,"Equal allocation",ROUND($M373/12,2),"Weighted Allocation",$M373*_xll.BC.TURNOVER(Connection,$F373,,,Z$2,Z$3,IF(ApplyDimOnActuals="Yes",_xlfn.HSTACK(DimArray,DimValuesArray),""))*$A373/IF($H373=0,12,$H373),"Manual Allocation",AL373))</f>
        <v/>
      </c>
    </row>
    <row r="374" spans="12:26" x14ac:dyDescent="0.45">
      <c r="L374" s="15" t="str">
        <f t="shared" si="17"/>
        <v/>
      </c>
      <c r="M374" s="14" t="str">
        <f t="shared" si="16"/>
        <v/>
      </c>
      <c r="N374" s="14" t="str">
        <f t="shared" si="12"/>
        <v/>
      </c>
      <c r="O374" s="14" t="str" cm="1">
        <f t="array" ref="O374">IF($F374="","",_xlfn.SWITCH($L374,"Equal allocation",ROUND($M374/12,2),"Weighted Allocation",$M374*_xll.BC.TURNOVER(Connection,$F374,,,O$2,O$3,IF(ApplyDimOnActuals="Yes",_xlfn.HSTACK(DimArray,DimValuesArray),""))*$A374/IF($H374=0,12,$H374),"Manual Allocation",AA374))</f>
        <v/>
      </c>
      <c r="P374" s="14" t="str" cm="1">
        <f t="array" ref="P374">IF($F374="","",_xlfn.SWITCH($L374,"Equal allocation",ROUND($M374/12,2),"Weighted Allocation",$M374*_xll.BC.TURNOVER(Connection,$F374,,,P$2,P$3,IF(ApplyDimOnActuals="Yes",_xlfn.HSTACK(DimArray,DimValuesArray),""))*$A374/IF($H374=0,12,$H374),"Manual Allocation",AB374))</f>
        <v/>
      </c>
      <c r="Q374" s="14" t="str" cm="1">
        <f t="array" ref="Q374">IF($F374="","",_xlfn.SWITCH($L374,"Equal allocation",ROUND($M374/12,2),"Weighted Allocation",$M374*_xll.BC.TURNOVER(Connection,$F374,,,Q$2,Q$3,IF(ApplyDimOnActuals="Yes",_xlfn.HSTACK(DimArray,DimValuesArray),""))*$A374/IF($H374=0,12,$H374),"Manual Allocation",AC374))</f>
        <v/>
      </c>
      <c r="R374" s="14" t="str" cm="1">
        <f t="array" ref="R374">IF($F374="","",_xlfn.SWITCH($L374,"Equal allocation",ROUND($M374/12,2),"Weighted Allocation",$M374*_xll.BC.TURNOVER(Connection,$F374,,,R$2,R$3,IF(ApplyDimOnActuals="Yes",_xlfn.HSTACK(DimArray,DimValuesArray),""))*$A374/IF($H374=0,12,$H374),"Manual Allocation",AD374))</f>
        <v/>
      </c>
      <c r="S374" s="14" t="str" cm="1">
        <f t="array" ref="S374">IF($F374="","",_xlfn.SWITCH($L374,"Equal allocation",ROUND($M374/12,2),"Weighted Allocation",$M374*_xll.BC.TURNOVER(Connection,$F374,,,S$2,S$3,IF(ApplyDimOnActuals="Yes",_xlfn.HSTACK(DimArray,DimValuesArray),""))*$A374/IF($H374=0,12,$H374),"Manual Allocation",AE374))</f>
        <v/>
      </c>
      <c r="T374" s="14" t="str" cm="1">
        <f t="array" ref="T374">IF($F374="","",_xlfn.SWITCH($L374,"Equal allocation",ROUND($M374/12,2),"Weighted Allocation",$M374*_xll.BC.TURNOVER(Connection,$F374,,,T$2,T$3,IF(ApplyDimOnActuals="Yes",_xlfn.HSTACK(DimArray,DimValuesArray),""))*$A374/IF($H374=0,12,$H374),"Manual Allocation",AF374))</f>
        <v/>
      </c>
      <c r="U374" s="14" t="str" cm="1">
        <f t="array" ref="U374">IF($F374="","",_xlfn.SWITCH($L374,"Equal allocation",ROUND($M374/12,2),"Weighted Allocation",$M374*_xll.BC.TURNOVER(Connection,$F374,,,U$2,U$3,IF(ApplyDimOnActuals="Yes",_xlfn.HSTACK(DimArray,DimValuesArray),""))*$A374/IF($H374=0,12,$H374),"Manual Allocation",AG374))</f>
        <v/>
      </c>
      <c r="V374" s="14" t="str" cm="1">
        <f t="array" ref="V374">IF($F374="","",_xlfn.SWITCH($L374,"Equal allocation",ROUND($M374/12,2),"Weighted Allocation",$M374*_xll.BC.TURNOVER(Connection,$F374,,,V$2,V$3,IF(ApplyDimOnActuals="Yes",_xlfn.HSTACK(DimArray,DimValuesArray),""))*$A374/IF($H374=0,12,$H374),"Manual Allocation",AH374))</f>
        <v/>
      </c>
      <c r="W374" s="14" t="str" cm="1">
        <f t="array" ref="W374">IF($F374="","",_xlfn.SWITCH($L374,"Equal allocation",ROUND($M374/12,2),"Weighted Allocation",$M374*_xll.BC.TURNOVER(Connection,$F374,,,W$2,W$3,IF(ApplyDimOnActuals="Yes",_xlfn.HSTACK(DimArray,DimValuesArray),""))*$A374/IF($H374=0,12,$H374),"Manual Allocation",AI374))</f>
        <v/>
      </c>
      <c r="X374" s="14" t="str" cm="1">
        <f t="array" ref="X374">IF($F374="","",_xlfn.SWITCH($L374,"Equal allocation",ROUND($M374/12,2),"Weighted Allocation",$M374*_xll.BC.TURNOVER(Connection,$F374,,,X$2,X$3,IF(ApplyDimOnActuals="Yes",_xlfn.HSTACK(DimArray,DimValuesArray),""))*$A374/IF($H374=0,12,$H374),"Manual Allocation",AJ374))</f>
        <v/>
      </c>
      <c r="Y374" s="14" t="str" cm="1">
        <f t="array" ref="Y374">IF($F374="","",_xlfn.SWITCH($L374,"Equal allocation",ROUND($M374/12,2),"Weighted Allocation",$M374*_xll.BC.TURNOVER(Connection,$F374,,,Y$2,Y$3,IF(ApplyDimOnActuals="Yes",_xlfn.HSTACK(DimArray,DimValuesArray),""))*$A374/IF($H374=0,12,$H374),"Manual Allocation",AK374))</f>
        <v/>
      </c>
      <c r="Z374" s="14" t="str" cm="1">
        <f t="array" ref="Z374">IF($F374="","",_xlfn.SWITCH($L374,"Equal allocation",ROUND($M374/12,2),"Weighted Allocation",$M374*_xll.BC.TURNOVER(Connection,$F374,,,Z$2,Z$3,IF(ApplyDimOnActuals="Yes",_xlfn.HSTACK(DimArray,DimValuesArray),""))*$A374/IF($H374=0,12,$H374),"Manual Allocation",AL374))</f>
        <v/>
      </c>
    </row>
    <row r="375" spans="12:26" x14ac:dyDescent="0.45">
      <c r="L375" s="15" t="str">
        <f t="shared" si="17"/>
        <v/>
      </c>
      <c r="M375" s="14" t="str">
        <f t="shared" si="16"/>
        <v/>
      </c>
      <c r="N375" s="14" t="str">
        <f t="shared" si="12"/>
        <v/>
      </c>
      <c r="O375" s="14" t="str" cm="1">
        <f t="array" ref="O375">IF($F375="","",_xlfn.SWITCH($L375,"Equal allocation",ROUND($M375/12,2),"Weighted Allocation",$M375*_xll.BC.TURNOVER(Connection,$F375,,,O$2,O$3,IF(ApplyDimOnActuals="Yes",_xlfn.HSTACK(DimArray,DimValuesArray),""))*$A375/IF($H375=0,12,$H375),"Manual Allocation",AA375))</f>
        <v/>
      </c>
      <c r="P375" s="14" t="str" cm="1">
        <f t="array" ref="P375">IF($F375="","",_xlfn.SWITCH($L375,"Equal allocation",ROUND($M375/12,2),"Weighted Allocation",$M375*_xll.BC.TURNOVER(Connection,$F375,,,P$2,P$3,IF(ApplyDimOnActuals="Yes",_xlfn.HSTACK(DimArray,DimValuesArray),""))*$A375/IF($H375=0,12,$H375),"Manual Allocation",AB375))</f>
        <v/>
      </c>
      <c r="Q375" s="14" t="str" cm="1">
        <f t="array" ref="Q375">IF($F375="","",_xlfn.SWITCH($L375,"Equal allocation",ROUND($M375/12,2),"Weighted Allocation",$M375*_xll.BC.TURNOVER(Connection,$F375,,,Q$2,Q$3,IF(ApplyDimOnActuals="Yes",_xlfn.HSTACK(DimArray,DimValuesArray),""))*$A375/IF($H375=0,12,$H375),"Manual Allocation",AC375))</f>
        <v/>
      </c>
      <c r="R375" s="14" t="str" cm="1">
        <f t="array" ref="R375">IF($F375="","",_xlfn.SWITCH($L375,"Equal allocation",ROUND($M375/12,2),"Weighted Allocation",$M375*_xll.BC.TURNOVER(Connection,$F375,,,R$2,R$3,IF(ApplyDimOnActuals="Yes",_xlfn.HSTACK(DimArray,DimValuesArray),""))*$A375/IF($H375=0,12,$H375),"Manual Allocation",AD375))</f>
        <v/>
      </c>
      <c r="S375" s="14" t="str" cm="1">
        <f t="array" ref="S375">IF($F375="","",_xlfn.SWITCH($L375,"Equal allocation",ROUND($M375/12,2),"Weighted Allocation",$M375*_xll.BC.TURNOVER(Connection,$F375,,,S$2,S$3,IF(ApplyDimOnActuals="Yes",_xlfn.HSTACK(DimArray,DimValuesArray),""))*$A375/IF($H375=0,12,$H375),"Manual Allocation",AE375))</f>
        <v/>
      </c>
      <c r="T375" s="14" t="str" cm="1">
        <f t="array" ref="T375">IF($F375="","",_xlfn.SWITCH($L375,"Equal allocation",ROUND($M375/12,2),"Weighted Allocation",$M375*_xll.BC.TURNOVER(Connection,$F375,,,T$2,T$3,IF(ApplyDimOnActuals="Yes",_xlfn.HSTACK(DimArray,DimValuesArray),""))*$A375/IF($H375=0,12,$H375),"Manual Allocation",AF375))</f>
        <v/>
      </c>
      <c r="U375" s="14" t="str" cm="1">
        <f t="array" ref="U375">IF($F375="","",_xlfn.SWITCH($L375,"Equal allocation",ROUND($M375/12,2),"Weighted Allocation",$M375*_xll.BC.TURNOVER(Connection,$F375,,,U$2,U$3,IF(ApplyDimOnActuals="Yes",_xlfn.HSTACK(DimArray,DimValuesArray),""))*$A375/IF($H375=0,12,$H375),"Manual Allocation",AG375))</f>
        <v/>
      </c>
      <c r="V375" s="14" t="str" cm="1">
        <f t="array" ref="V375">IF($F375="","",_xlfn.SWITCH($L375,"Equal allocation",ROUND($M375/12,2),"Weighted Allocation",$M375*_xll.BC.TURNOVER(Connection,$F375,,,V$2,V$3,IF(ApplyDimOnActuals="Yes",_xlfn.HSTACK(DimArray,DimValuesArray),""))*$A375/IF($H375=0,12,$H375),"Manual Allocation",AH375))</f>
        <v/>
      </c>
      <c r="W375" s="14" t="str" cm="1">
        <f t="array" ref="W375">IF($F375="","",_xlfn.SWITCH($L375,"Equal allocation",ROUND($M375/12,2),"Weighted Allocation",$M375*_xll.BC.TURNOVER(Connection,$F375,,,W$2,W$3,IF(ApplyDimOnActuals="Yes",_xlfn.HSTACK(DimArray,DimValuesArray),""))*$A375/IF($H375=0,12,$H375),"Manual Allocation",AI375))</f>
        <v/>
      </c>
      <c r="X375" s="14" t="str" cm="1">
        <f t="array" ref="X375">IF($F375="","",_xlfn.SWITCH($L375,"Equal allocation",ROUND($M375/12,2),"Weighted Allocation",$M375*_xll.BC.TURNOVER(Connection,$F375,,,X$2,X$3,IF(ApplyDimOnActuals="Yes",_xlfn.HSTACK(DimArray,DimValuesArray),""))*$A375/IF($H375=0,12,$H375),"Manual Allocation",AJ375))</f>
        <v/>
      </c>
      <c r="Y375" s="14" t="str" cm="1">
        <f t="array" ref="Y375">IF($F375="","",_xlfn.SWITCH($L375,"Equal allocation",ROUND($M375/12,2),"Weighted Allocation",$M375*_xll.BC.TURNOVER(Connection,$F375,,,Y$2,Y$3,IF(ApplyDimOnActuals="Yes",_xlfn.HSTACK(DimArray,DimValuesArray),""))*$A375/IF($H375=0,12,$H375),"Manual Allocation",AK375))</f>
        <v/>
      </c>
      <c r="Z375" s="14" t="str" cm="1">
        <f t="array" ref="Z375">IF($F375="","",_xlfn.SWITCH($L375,"Equal allocation",ROUND($M375/12,2),"Weighted Allocation",$M375*_xll.BC.TURNOVER(Connection,$F375,,,Z$2,Z$3,IF(ApplyDimOnActuals="Yes",_xlfn.HSTACK(DimArray,DimValuesArray),""))*$A375/IF($H375=0,12,$H375),"Manual Allocation",AL375))</f>
        <v/>
      </c>
    </row>
    <row r="376" spans="12:26" x14ac:dyDescent="0.45">
      <c r="L376" s="15" t="str">
        <f t="shared" si="17"/>
        <v/>
      </c>
      <c r="M376" s="14" t="str">
        <f t="shared" si="16"/>
        <v/>
      </c>
      <c r="N376" s="14" t="str">
        <f t="shared" si="12"/>
        <v/>
      </c>
      <c r="O376" s="14" t="str" cm="1">
        <f t="array" ref="O376">IF($F376="","",_xlfn.SWITCH($L376,"Equal allocation",ROUND($M376/12,2),"Weighted Allocation",$M376*_xll.BC.TURNOVER(Connection,$F376,,,O$2,O$3,IF(ApplyDimOnActuals="Yes",_xlfn.HSTACK(DimArray,DimValuesArray),""))*$A376/IF($H376=0,12,$H376),"Manual Allocation",AA376))</f>
        <v/>
      </c>
      <c r="P376" s="14" t="str" cm="1">
        <f t="array" ref="P376">IF($F376="","",_xlfn.SWITCH($L376,"Equal allocation",ROUND($M376/12,2),"Weighted Allocation",$M376*_xll.BC.TURNOVER(Connection,$F376,,,P$2,P$3,IF(ApplyDimOnActuals="Yes",_xlfn.HSTACK(DimArray,DimValuesArray),""))*$A376/IF($H376=0,12,$H376),"Manual Allocation",AB376))</f>
        <v/>
      </c>
      <c r="Q376" s="14" t="str" cm="1">
        <f t="array" ref="Q376">IF($F376="","",_xlfn.SWITCH($L376,"Equal allocation",ROUND($M376/12,2),"Weighted Allocation",$M376*_xll.BC.TURNOVER(Connection,$F376,,,Q$2,Q$3,IF(ApplyDimOnActuals="Yes",_xlfn.HSTACK(DimArray,DimValuesArray),""))*$A376/IF($H376=0,12,$H376),"Manual Allocation",AC376))</f>
        <v/>
      </c>
      <c r="R376" s="14" t="str" cm="1">
        <f t="array" ref="R376">IF($F376="","",_xlfn.SWITCH($L376,"Equal allocation",ROUND($M376/12,2),"Weighted Allocation",$M376*_xll.BC.TURNOVER(Connection,$F376,,,R$2,R$3,IF(ApplyDimOnActuals="Yes",_xlfn.HSTACK(DimArray,DimValuesArray),""))*$A376/IF($H376=0,12,$H376),"Manual Allocation",AD376))</f>
        <v/>
      </c>
      <c r="S376" s="14" t="str" cm="1">
        <f t="array" ref="S376">IF($F376="","",_xlfn.SWITCH($L376,"Equal allocation",ROUND($M376/12,2),"Weighted Allocation",$M376*_xll.BC.TURNOVER(Connection,$F376,,,S$2,S$3,IF(ApplyDimOnActuals="Yes",_xlfn.HSTACK(DimArray,DimValuesArray),""))*$A376/IF($H376=0,12,$H376),"Manual Allocation",AE376))</f>
        <v/>
      </c>
      <c r="T376" s="14" t="str" cm="1">
        <f t="array" ref="T376">IF($F376="","",_xlfn.SWITCH($L376,"Equal allocation",ROUND($M376/12,2),"Weighted Allocation",$M376*_xll.BC.TURNOVER(Connection,$F376,,,T$2,T$3,IF(ApplyDimOnActuals="Yes",_xlfn.HSTACK(DimArray,DimValuesArray),""))*$A376/IF($H376=0,12,$H376),"Manual Allocation",AF376))</f>
        <v/>
      </c>
      <c r="U376" s="14" t="str" cm="1">
        <f t="array" ref="U376">IF($F376="","",_xlfn.SWITCH($L376,"Equal allocation",ROUND($M376/12,2),"Weighted Allocation",$M376*_xll.BC.TURNOVER(Connection,$F376,,,U$2,U$3,IF(ApplyDimOnActuals="Yes",_xlfn.HSTACK(DimArray,DimValuesArray),""))*$A376/IF($H376=0,12,$H376),"Manual Allocation",AG376))</f>
        <v/>
      </c>
      <c r="V376" s="14" t="str" cm="1">
        <f t="array" ref="V376">IF($F376="","",_xlfn.SWITCH($L376,"Equal allocation",ROUND($M376/12,2),"Weighted Allocation",$M376*_xll.BC.TURNOVER(Connection,$F376,,,V$2,V$3,IF(ApplyDimOnActuals="Yes",_xlfn.HSTACK(DimArray,DimValuesArray),""))*$A376/IF($H376=0,12,$H376),"Manual Allocation",AH376))</f>
        <v/>
      </c>
      <c r="W376" s="14" t="str" cm="1">
        <f t="array" ref="W376">IF($F376="","",_xlfn.SWITCH($L376,"Equal allocation",ROUND($M376/12,2),"Weighted Allocation",$M376*_xll.BC.TURNOVER(Connection,$F376,,,W$2,W$3,IF(ApplyDimOnActuals="Yes",_xlfn.HSTACK(DimArray,DimValuesArray),""))*$A376/IF($H376=0,12,$H376),"Manual Allocation",AI376))</f>
        <v/>
      </c>
      <c r="X376" s="14" t="str" cm="1">
        <f t="array" ref="X376">IF($F376="","",_xlfn.SWITCH($L376,"Equal allocation",ROUND($M376/12,2),"Weighted Allocation",$M376*_xll.BC.TURNOVER(Connection,$F376,,,X$2,X$3,IF(ApplyDimOnActuals="Yes",_xlfn.HSTACK(DimArray,DimValuesArray),""))*$A376/IF($H376=0,12,$H376),"Manual Allocation",AJ376))</f>
        <v/>
      </c>
      <c r="Y376" s="14" t="str" cm="1">
        <f t="array" ref="Y376">IF($F376="","",_xlfn.SWITCH($L376,"Equal allocation",ROUND($M376/12,2),"Weighted Allocation",$M376*_xll.BC.TURNOVER(Connection,$F376,,,Y$2,Y$3,IF(ApplyDimOnActuals="Yes",_xlfn.HSTACK(DimArray,DimValuesArray),""))*$A376/IF($H376=0,12,$H376),"Manual Allocation",AK376))</f>
        <v/>
      </c>
      <c r="Z376" s="14" t="str" cm="1">
        <f t="array" ref="Z376">IF($F376="","",_xlfn.SWITCH($L376,"Equal allocation",ROUND($M376/12,2),"Weighted Allocation",$M376*_xll.BC.TURNOVER(Connection,$F376,,,Z$2,Z$3,IF(ApplyDimOnActuals="Yes",_xlfn.HSTACK(DimArray,DimValuesArray),""))*$A376/IF($H376=0,12,$H376),"Manual Allocation",AL376))</f>
        <v/>
      </c>
    </row>
    <row r="377" spans="12:26" x14ac:dyDescent="0.45">
      <c r="L377" s="15" t="str">
        <f t="shared" si="17"/>
        <v/>
      </c>
      <c r="M377" s="14" t="str">
        <f t="shared" si="16"/>
        <v/>
      </c>
      <c r="N377" s="14" t="str">
        <f t="shared" si="12"/>
        <v/>
      </c>
      <c r="O377" s="14" t="str" cm="1">
        <f t="array" ref="O377">IF($F377="","",_xlfn.SWITCH($L377,"Equal allocation",ROUND($M377/12,2),"Weighted Allocation",$M377*_xll.BC.TURNOVER(Connection,$F377,,,O$2,O$3,IF(ApplyDimOnActuals="Yes",_xlfn.HSTACK(DimArray,DimValuesArray),""))*$A377/IF($H377=0,12,$H377),"Manual Allocation",AA377))</f>
        <v/>
      </c>
      <c r="P377" s="14" t="str" cm="1">
        <f t="array" ref="P377">IF($F377="","",_xlfn.SWITCH($L377,"Equal allocation",ROUND($M377/12,2),"Weighted Allocation",$M377*_xll.BC.TURNOVER(Connection,$F377,,,P$2,P$3,IF(ApplyDimOnActuals="Yes",_xlfn.HSTACK(DimArray,DimValuesArray),""))*$A377/IF($H377=0,12,$H377),"Manual Allocation",AB377))</f>
        <v/>
      </c>
      <c r="Q377" s="14" t="str" cm="1">
        <f t="array" ref="Q377">IF($F377="","",_xlfn.SWITCH($L377,"Equal allocation",ROUND($M377/12,2),"Weighted Allocation",$M377*_xll.BC.TURNOVER(Connection,$F377,,,Q$2,Q$3,IF(ApplyDimOnActuals="Yes",_xlfn.HSTACK(DimArray,DimValuesArray),""))*$A377/IF($H377=0,12,$H377),"Manual Allocation",AC377))</f>
        <v/>
      </c>
      <c r="R377" s="14" t="str" cm="1">
        <f t="array" ref="R377">IF($F377="","",_xlfn.SWITCH($L377,"Equal allocation",ROUND($M377/12,2),"Weighted Allocation",$M377*_xll.BC.TURNOVER(Connection,$F377,,,R$2,R$3,IF(ApplyDimOnActuals="Yes",_xlfn.HSTACK(DimArray,DimValuesArray),""))*$A377/IF($H377=0,12,$H377),"Manual Allocation",AD377))</f>
        <v/>
      </c>
      <c r="S377" s="14" t="str" cm="1">
        <f t="array" ref="S377">IF($F377="","",_xlfn.SWITCH($L377,"Equal allocation",ROUND($M377/12,2),"Weighted Allocation",$M377*_xll.BC.TURNOVER(Connection,$F377,,,S$2,S$3,IF(ApplyDimOnActuals="Yes",_xlfn.HSTACK(DimArray,DimValuesArray),""))*$A377/IF($H377=0,12,$H377),"Manual Allocation",AE377))</f>
        <v/>
      </c>
      <c r="T377" s="14" t="str" cm="1">
        <f t="array" ref="T377">IF($F377="","",_xlfn.SWITCH($L377,"Equal allocation",ROUND($M377/12,2),"Weighted Allocation",$M377*_xll.BC.TURNOVER(Connection,$F377,,,T$2,T$3,IF(ApplyDimOnActuals="Yes",_xlfn.HSTACK(DimArray,DimValuesArray),""))*$A377/IF($H377=0,12,$H377),"Manual Allocation",AF377))</f>
        <v/>
      </c>
      <c r="U377" s="14" t="str" cm="1">
        <f t="array" ref="U377">IF($F377="","",_xlfn.SWITCH($L377,"Equal allocation",ROUND($M377/12,2),"Weighted Allocation",$M377*_xll.BC.TURNOVER(Connection,$F377,,,U$2,U$3,IF(ApplyDimOnActuals="Yes",_xlfn.HSTACK(DimArray,DimValuesArray),""))*$A377/IF($H377=0,12,$H377),"Manual Allocation",AG377))</f>
        <v/>
      </c>
      <c r="V377" s="14" t="str" cm="1">
        <f t="array" ref="V377">IF($F377="","",_xlfn.SWITCH($L377,"Equal allocation",ROUND($M377/12,2),"Weighted Allocation",$M377*_xll.BC.TURNOVER(Connection,$F377,,,V$2,V$3,IF(ApplyDimOnActuals="Yes",_xlfn.HSTACK(DimArray,DimValuesArray),""))*$A377/IF($H377=0,12,$H377),"Manual Allocation",AH377))</f>
        <v/>
      </c>
      <c r="W377" s="14" t="str" cm="1">
        <f t="array" ref="W377">IF($F377="","",_xlfn.SWITCH($L377,"Equal allocation",ROUND($M377/12,2),"Weighted Allocation",$M377*_xll.BC.TURNOVER(Connection,$F377,,,W$2,W$3,IF(ApplyDimOnActuals="Yes",_xlfn.HSTACK(DimArray,DimValuesArray),""))*$A377/IF($H377=0,12,$H377),"Manual Allocation",AI377))</f>
        <v/>
      </c>
      <c r="X377" s="14" t="str" cm="1">
        <f t="array" ref="X377">IF($F377="","",_xlfn.SWITCH($L377,"Equal allocation",ROUND($M377/12,2),"Weighted Allocation",$M377*_xll.BC.TURNOVER(Connection,$F377,,,X$2,X$3,IF(ApplyDimOnActuals="Yes",_xlfn.HSTACK(DimArray,DimValuesArray),""))*$A377/IF($H377=0,12,$H377),"Manual Allocation",AJ377))</f>
        <v/>
      </c>
      <c r="Y377" s="14" t="str" cm="1">
        <f t="array" ref="Y377">IF($F377="","",_xlfn.SWITCH($L377,"Equal allocation",ROUND($M377/12,2),"Weighted Allocation",$M377*_xll.BC.TURNOVER(Connection,$F377,,,Y$2,Y$3,IF(ApplyDimOnActuals="Yes",_xlfn.HSTACK(DimArray,DimValuesArray),""))*$A377/IF($H377=0,12,$H377),"Manual Allocation",AK377))</f>
        <v/>
      </c>
      <c r="Z377" s="14" t="str" cm="1">
        <f t="array" ref="Z377">IF($F377="","",_xlfn.SWITCH($L377,"Equal allocation",ROUND($M377/12,2),"Weighted Allocation",$M377*_xll.BC.TURNOVER(Connection,$F377,,,Z$2,Z$3,IF(ApplyDimOnActuals="Yes",_xlfn.HSTACK(DimArray,DimValuesArray),""))*$A377/IF($H377=0,12,$H377),"Manual Allocation",AL377))</f>
        <v/>
      </c>
    </row>
    <row r="378" spans="12:26" x14ac:dyDescent="0.45">
      <c r="L378" s="15" t="str">
        <f t="shared" si="17"/>
        <v/>
      </c>
      <c r="M378" s="14" t="str">
        <f t="shared" si="16"/>
        <v/>
      </c>
      <c r="N378" s="14" t="str">
        <f t="shared" si="12"/>
        <v/>
      </c>
      <c r="O378" s="14" t="str" cm="1">
        <f t="array" ref="O378">IF($F378="","",_xlfn.SWITCH($L378,"Equal allocation",ROUND($M378/12,2),"Weighted Allocation",$M378*_xll.BC.TURNOVER(Connection,$F378,,,O$2,O$3,IF(ApplyDimOnActuals="Yes",_xlfn.HSTACK(DimArray,DimValuesArray),""))*$A378/IF($H378=0,12,$H378),"Manual Allocation",AA378))</f>
        <v/>
      </c>
      <c r="P378" s="14" t="str" cm="1">
        <f t="array" ref="P378">IF($F378="","",_xlfn.SWITCH($L378,"Equal allocation",ROUND($M378/12,2),"Weighted Allocation",$M378*_xll.BC.TURNOVER(Connection,$F378,,,P$2,P$3,IF(ApplyDimOnActuals="Yes",_xlfn.HSTACK(DimArray,DimValuesArray),""))*$A378/IF($H378=0,12,$H378),"Manual Allocation",AB378))</f>
        <v/>
      </c>
      <c r="Q378" s="14" t="str" cm="1">
        <f t="array" ref="Q378">IF($F378="","",_xlfn.SWITCH($L378,"Equal allocation",ROUND($M378/12,2),"Weighted Allocation",$M378*_xll.BC.TURNOVER(Connection,$F378,,,Q$2,Q$3,IF(ApplyDimOnActuals="Yes",_xlfn.HSTACK(DimArray,DimValuesArray),""))*$A378/IF($H378=0,12,$H378),"Manual Allocation",AC378))</f>
        <v/>
      </c>
      <c r="R378" s="14" t="str" cm="1">
        <f t="array" ref="R378">IF($F378="","",_xlfn.SWITCH($L378,"Equal allocation",ROUND($M378/12,2),"Weighted Allocation",$M378*_xll.BC.TURNOVER(Connection,$F378,,,R$2,R$3,IF(ApplyDimOnActuals="Yes",_xlfn.HSTACK(DimArray,DimValuesArray),""))*$A378/IF($H378=0,12,$H378),"Manual Allocation",AD378))</f>
        <v/>
      </c>
      <c r="S378" s="14" t="str" cm="1">
        <f t="array" ref="S378">IF($F378="","",_xlfn.SWITCH($L378,"Equal allocation",ROUND($M378/12,2),"Weighted Allocation",$M378*_xll.BC.TURNOVER(Connection,$F378,,,S$2,S$3,IF(ApplyDimOnActuals="Yes",_xlfn.HSTACK(DimArray,DimValuesArray),""))*$A378/IF($H378=0,12,$H378),"Manual Allocation",AE378))</f>
        <v/>
      </c>
      <c r="T378" s="14" t="str" cm="1">
        <f t="array" ref="T378">IF($F378="","",_xlfn.SWITCH($L378,"Equal allocation",ROUND($M378/12,2),"Weighted Allocation",$M378*_xll.BC.TURNOVER(Connection,$F378,,,T$2,T$3,IF(ApplyDimOnActuals="Yes",_xlfn.HSTACK(DimArray,DimValuesArray),""))*$A378/IF($H378=0,12,$H378),"Manual Allocation",AF378))</f>
        <v/>
      </c>
      <c r="U378" s="14" t="str" cm="1">
        <f t="array" ref="U378">IF($F378="","",_xlfn.SWITCH($L378,"Equal allocation",ROUND($M378/12,2),"Weighted Allocation",$M378*_xll.BC.TURNOVER(Connection,$F378,,,U$2,U$3,IF(ApplyDimOnActuals="Yes",_xlfn.HSTACK(DimArray,DimValuesArray),""))*$A378/IF($H378=0,12,$H378),"Manual Allocation",AG378))</f>
        <v/>
      </c>
      <c r="V378" s="14" t="str" cm="1">
        <f t="array" ref="V378">IF($F378="","",_xlfn.SWITCH($L378,"Equal allocation",ROUND($M378/12,2),"Weighted Allocation",$M378*_xll.BC.TURNOVER(Connection,$F378,,,V$2,V$3,IF(ApplyDimOnActuals="Yes",_xlfn.HSTACK(DimArray,DimValuesArray),""))*$A378/IF($H378=0,12,$H378),"Manual Allocation",AH378))</f>
        <v/>
      </c>
      <c r="W378" s="14" t="str" cm="1">
        <f t="array" ref="W378">IF($F378="","",_xlfn.SWITCH($L378,"Equal allocation",ROUND($M378/12,2),"Weighted Allocation",$M378*_xll.BC.TURNOVER(Connection,$F378,,,W$2,W$3,IF(ApplyDimOnActuals="Yes",_xlfn.HSTACK(DimArray,DimValuesArray),""))*$A378/IF($H378=0,12,$H378),"Manual Allocation",AI378))</f>
        <v/>
      </c>
      <c r="X378" s="14" t="str" cm="1">
        <f t="array" ref="X378">IF($F378="","",_xlfn.SWITCH($L378,"Equal allocation",ROUND($M378/12,2),"Weighted Allocation",$M378*_xll.BC.TURNOVER(Connection,$F378,,,X$2,X$3,IF(ApplyDimOnActuals="Yes",_xlfn.HSTACK(DimArray,DimValuesArray),""))*$A378/IF($H378=0,12,$H378),"Manual Allocation",AJ378))</f>
        <v/>
      </c>
      <c r="Y378" s="14" t="str" cm="1">
        <f t="array" ref="Y378">IF($F378="","",_xlfn.SWITCH($L378,"Equal allocation",ROUND($M378/12,2),"Weighted Allocation",$M378*_xll.BC.TURNOVER(Connection,$F378,,,Y$2,Y$3,IF(ApplyDimOnActuals="Yes",_xlfn.HSTACK(DimArray,DimValuesArray),""))*$A378/IF($H378=0,12,$H378),"Manual Allocation",AK378))</f>
        <v/>
      </c>
      <c r="Z378" s="14" t="str" cm="1">
        <f t="array" ref="Z378">IF($F378="","",_xlfn.SWITCH($L378,"Equal allocation",ROUND($M378/12,2),"Weighted Allocation",$M378*_xll.BC.TURNOVER(Connection,$F378,,,Z$2,Z$3,IF(ApplyDimOnActuals="Yes",_xlfn.HSTACK(DimArray,DimValuesArray),""))*$A378/IF($H378=0,12,$H378),"Manual Allocation",AL378))</f>
        <v/>
      </c>
    </row>
    <row r="379" spans="12:26" x14ac:dyDescent="0.45">
      <c r="L379" s="15" t="str">
        <f t="shared" si="17"/>
        <v/>
      </c>
      <c r="M379" s="14" t="str">
        <f t="shared" si="16"/>
        <v/>
      </c>
      <c r="N379" s="14" t="str">
        <f t="shared" ref="N379:N400" si="18">IF($F379="","",SUM($O379:$Z379))</f>
        <v/>
      </c>
      <c r="O379" s="14" t="str" cm="1">
        <f t="array" ref="O379">IF($F379="","",_xlfn.SWITCH($L379,"Equal allocation",ROUND($M379/12,2),"Weighted Allocation",$M379*_xll.BC.TURNOVER(Connection,$F379,,,O$2,O$3,IF(ApplyDimOnActuals="Yes",_xlfn.HSTACK(DimArray,DimValuesArray),""))*$A379/IF($H379=0,12,$H379),"Manual Allocation",AA379))</f>
        <v/>
      </c>
      <c r="P379" s="14" t="str" cm="1">
        <f t="array" ref="P379">IF($F379="","",_xlfn.SWITCH($L379,"Equal allocation",ROUND($M379/12,2),"Weighted Allocation",$M379*_xll.BC.TURNOVER(Connection,$F379,,,P$2,P$3,IF(ApplyDimOnActuals="Yes",_xlfn.HSTACK(DimArray,DimValuesArray),""))*$A379/IF($H379=0,12,$H379),"Manual Allocation",AB379))</f>
        <v/>
      </c>
      <c r="Q379" s="14" t="str" cm="1">
        <f t="array" ref="Q379">IF($F379="","",_xlfn.SWITCH($L379,"Equal allocation",ROUND($M379/12,2),"Weighted Allocation",$M379*_xll.BC.TURNOVER(Connection,$F379,,,Q$2,Q$3,IF(ApplyDimOnActuals="Yes",_xlfn.HSTACK(DimArray,DimValuesArray),""))*$A379/IF($H379=0,12,$H379),"Manual Allocation",AC379))</f>
        <v/>
      </c>
      <c r="R379" s="14" t="str" cm="1">
        <f t="array" ref="R379">IF($F379="","",_xlfn.SWITCH($L379,"Equal allocation",ROUND($M379/12,2),"Weighted Allocation",$M379*_xll.BC.TURNOVER(Connection,$F379,,,R$2,R$3,IF(ApplyDimOnActuals="Yes",_xlfn.HSTACK(DimArray,DimValuesArray),""))*$A379/IF($H379=0,12,$H379),"Manual Allocation",AD379))</f>
        <v/>
      </c>
      <c r="S379" s="14" t="str" cm="1">
        <f t="array" ref="S379">IF($F379="","",_xlfn.SWITCH($L379,"Equal allocation",ROUND($M379/12,2),"Weighted Allocation",$M379*_xll.BC.TURNOVER(Connection,$F379,,,S$2,S$3,IF(ApplyDimOnActuals="Yes",_xlfn.HSTACK(DimArray,DimValuesArray),""))*$A379/IF($H379=0,12,$H379),"Manual Allocation",AE379))</f>
        <v/>
      </c>
      <c r="T379" s="14" t="str" cm="1">
        <f t="array" ref="T379">IF($F379="","",_xlfn.SWITCH($L379,"Equal allocation",ROUND($M379/12,2),"Weighted Allocation",$M379*_xll.BC.TURNOVER(Connection,$F379,,,T$2,T$3,IF(ApplyDimOnActuals="Yes",_xlfn.HSTACK(DimArray,DimValuesArray),""))*$A379/IF($H379=0,12,$H379),"Manual Allocation",AF379))</f>
        <v/>
      </c>
      <c r="U379" s="14" t="str" cm="1">
        <f t="array" ref="U379">IF($F379="","",_xlfn.SWITCH($L379,"Equal allocation",ROUND($M379/12,2),"Weighted Allocation",$M379*_xll.BC.TURNOVER(Connection,$F379,,,U$2,U$3,IF(ApplyDimOnActuals="Yes",_xlfn.HSTACK(DimArray,DimValuesArray),""))*$A379/IF($H379=0,12,$H379),"Manual Allocation",AG379))</f>
        <v/>
      </c>
      <c r="V379" s="14" t="str" cm="1">
        <f t="array" ref="V379">IF($F379="","",_xlfn.SWITCH($L379,"Equal allocation",ROUND($M379/12,2),"Weighted Allocation",$M379*_xll.BC.TURNOVER(Connection,$F379,,,V$2,V$3,IF(ApplyDimOnActuals="Yes",_xlfn.HSTACK(DimArray,DimValuesArray),""))*$A379/IF($H379=0,12,$H379),"Manual Allocation",AH379))</f>
        <v/>
      </c>
      <c r="W379" s="14" t="str" cm="1">
        <f t="array" ref="W379">IF($F379="","",_xlfn.SWITCH($L379,"Equal allocation",ROUND($M379/12,2),"Weighted Allocation",$M379*_xll.BC.TURNOVER(Connection,$F379,,,W$2,W$3,IF(ApplyDimOnActuals="Yes",_xlfn.HSTACK(DimArray,DimValuesArray),""))*$A379/IF($H379=0,12,$H379),"Manual Allocation",AI379))</f>
        <v/>
      </c>
      <c r="X379" s="14" t="str" cm="1">
        <f t="array" ref="X379">IF($F379="","",_xlfn.SWITCH($L379,"Equal allocation",ROUND($M379/12,2),"Weighted Allocation",$M379*_xll.BC.TURNOVER(Connection,$F379,,,X$2,X$3,IF(ApplyDimOnActuals="Yes",_xlfn.HSTACK(DimArray,DimValuesArray),""))*$A379/IF($H379=0,12,$H379),"Manual Allocation",AJ379))</f>
        <v/>
      </c>
      <c r="Y379" s="14" t="str" cm="1">
        <f t="array" ref="Y379">IF($F379="","",_xlfn.SWITCH($L379,"Equal allocation",ROUND($M379/12,2),"Weighted Allocation",$M379*_xll.BC.TURNOVER(Connection,$F379,,,Y$2,Y$3,IF(ApplyDimOnActuals="Yes",_xlfn.HSTACK(DimArray,DimValuesArray),""))*$A379/IF($H379=0,12,$H379),"Manual Allocation",AK379))</f>
        <v/>
      </c>
      <c r="Z379" s="14" t="str" cm="1">
        <f t="array" ref="Z379">IF($F379="","",_xlfn.SWITCH($L379,"Equal allocation",ROUND($M379/12,2),"Weighted Allocation",$M379*_xll.BC.TURNOVER(Connection,$F379,,,Z$2,Z$3,IF(ApplyDimOnActuals="Yes",_xlfn.HSTACK(DimArray,DimValuesArray),""))*$A379/IF($H379=0,12,$H379),"Manual Allocation",AL379))</f>
        <v/>
      </c>
    </row>
    <row r="380" spans="12:26" x14ac:dyDescent="0.45">
      <c r="L380" s="15" t="str">
        <f t="shared" si="17"/>
        <v/>
      </c>
      <c r="M380" s="14" t="str">
        <f t="shared" si="16"/>
        <v/>
      </c>
      <c r="N380" s="14" t="str">
        <f t="shared" si="18"/>
        <v/>
      </c>
      <c r="O380" s="14" t="str" cm="1">
        <f t="array" ref="O380">IF($F380="","",_xlfn.SWITCH($L380,"Equal allocation",ROUND($M380/12,2),"Weighted Allocation",$M380*_xll.BC.TURNOVER(Connection,$F380,,,O$2,O$3,IF(ApplyDimOnActuals="Yes",_xlfn.HSTACK(DimArray,DimValuesArray),""))*$A380/IF($H380=0,12,$H380),"Manual Allocation",AA380))</f>
        <v/>
      </c>
      <c r="P380" s="14" t="str" cm="1">
        <f t="array" ref="P380">IF($F380="","",_xlfn.SWITCH($L380,"Equal allocation",ROUND($M380/12,2),"Weighted Allocation",$M380*_xll.BC.TURNOVER(Connection,$F380,,,P$2,P$3,IF(ApplyDimOnActuals="Yes",_xlfn.HSTACK(DimArray,DimValuesArray),""))*$A380/IF($H380=0,12,$H380),"Manual Allocation",AB380))</f>
        <v/>
      </c>
      <c r="Q380" s="14" t="str" cm="1">
        <f t="array" ref="Q380">IF($F380="","",_xlfn.SWITCH($L380,"Equal allocation",ROUND($M380/12,2),"Weighted Allocation",$M380*_xll.BC.TURNOVER(Connection,$F380,,,Q$2,Q$3,IF(ApplyDimOnActuals="Yes",_xlfn.HSTACK(DimArray,DimValuesArray),""))*$A380/IF($H380=0,12,$H380),"Manual Allocation",AC380))</f>
        <v/>
      </c>
      <c r="R380" s="14" t="str" cm="1">
        <f t="array" ref="R380">IF($F380="","",_xlfn.SWITCH($L380,"Equal allocation",ROUND($M380/12,2),"Weighted Allocation",$M380*_xll.BC.TURNOVER(Connection,$F380,,,R$2,R$3,IF(ApplyDimOnActuals="Yes",_xlfn.HSTACK(DimArray,DimValuesArray),""))*$A380/IF($H380=0,12,$H380),"Manual Allocation",AD380))</f>
        <v/>
      </c>
      <c r="S380" s="14" t="str" cm="1">
        <f t="array" ref="S380">IF($F380="","",_xlfn.SWITCH($L380,"Equal allocation",ROUND($M380/12,2),"Weighted Allocation",$M380*_xll.BC.TURNOVER(Connection,$F380,,,S$2,S$3,IF(ApplyDimOnActuals="Yes",_xlfn.HSTACK(DimArray,DimValuesArray),""))*$A380/IF($H380=0,12,$H380),"Manual Allocation",AE380))</f>
        <v/>
      </c>
      <c r="T380" s="14" t="str" cm="1">
        <f t="array" ref="T380">IF($F380="","",_xlfn.SWITCH($L380,"Equal allocation",ROUND($M380/12,2),"Weighted Allocation",$M380*_xll.BC.TURNOVER(Connection,$F380,,,T$2,T$3,IF(ApplyDimOnActuals="Yes",_xlfn.HSTACK(DimArray,DimValuesArray),""))*$A380/IF($H380=0,12,$H380),"Manual Allocation",AF380))</f>
        <v/>
      </c>
      <c r="U380" s="14" t="str" cm="1">
        <f t="array" ref="U380">IF($F380="","",_xlfn.SWITCH($L380,"Equal allocation",ROUND($M380/12,2),"Weighted Allocation",$M380*_xll.BC.TURNOVER(Connection,$F380,,,U$2,U$3,IF(ApplyDimOnActuals="Yes",_xlfn.HSTACK(DimArray,DimValuesArray),""))*$A380/IF($H380=0,12,$H380),"Manual Allocation",AG380))</f>
        <v/>
      </c>
      <c r="V380" s="14" t="str" cm="1">
        <f t="array" ref="V380">IF($F380="","",_xlfn.SWITCH($L380,"Equal allocation",ROUND($M380/12,2),"Weighted Allocation",$M380*_xll.BC.TURNOVER(Connection,$F380,,,V$2,V$3,IF(ApplyDimOnActuals="Yes",_xlfn.HSTACK(DimArray,DimValuesArray),""))*$A380/IF($H380=0,12,$H380),"Manual Allocation",AH380))</f>
        <v/>
      </c>
      <c r="W380" s="14" t="str" cm="1">
        <f t="array" ref="W380">IF($F380="","",_xlfn.SWITCH($L380,"Equal allocation",ROUND($M380/12,2),"Weighted Allocation",$M380*_xll.BC.TURNOVER(Connection,$F380,,,W$2,W$3,IF(ApplyDimOnActuals="Yes",_xlfn.HSTACK(DimArray,DimValuesArray),""))*$A380/IF($H380=0,12,$H380),"Manual Allocation",AI380))</f>
        <v/>
      </c>
      <c r="X380" s="14" t="str" cm="1">
        <f t="array" ref="X380">IF($F380="","",_xlfn.SWITCH($L380,"Equal allocation",ROUND($M380/12,2),"Weighted Allocation",$M380*_xll.BC.TURNOVER(Connection,$F380,,,X$2,X$3,IF(ApplyDimOnActuals="Yes",_xlfn.HSTACK(DimArray,DimValuesArray),""))*$A380/IF($H380=0,12,$H380),"Manual Allocation",AJ380))</f>
        <v/>
      </c>
      <c r="Y380" s="14" t="str" cm="1">
        <f t="array" ref="Y380">IF($F380="","",_xlfn.SWITCH($L380,"Equal allocation",ROUND($M380/12,2),"Weighted Allocation",$M380*_xll.BC.TURNOVER(Connection,$F380,,,Y$2,Y$3,IF(ApplyDimOnActuals="Yes",_xlfn.HSTACK(DimArray,DimValuesArray),""))*$A380/IF($H380=0,12,$H380),"Manual Allocation",AK380))</f>
        <v/>
      </c>
      <c r="Z380" s="14" t="str" cm="1">
        <f t="array" ref="Z380">IF($F380="","",_xlfn.SWITCH($L380,"Equal allocation",ROUND($M380/12,2),"Weighted Allocation",$M380*_xll.BC.TURNOVER(Connection,$F380,,,Z$2,Z$3,IF(ApplyDimOnActuals="Yes",_xlfn.HSTACK(DimArray,DimValuesArray),""))*$A380/IF($H380=0,12,$H380),"Manual Allocation",AL380))</f>
        <v/>
      </c>
    </row>
    <row r="381" spans="12:26" x14ac:dyDescent="0.45">
      <c r="L381" s="15" t="str">
        <f t="shared" si="17"/>
        <v/>
      </c>
      <c r="M381" s="14" t="str">
        <f t="shared" si="16"/>
        <v/>
      </c>
      <c r="N381" s="14" t="str">
        <f t="shared" si="18"/>
        <v/>
      </c>
      <c r="O381" s="14" t="str" cm="1">
        <f t="array" ref="O381">IF($F381="","",_xlfn.SWITCH($L381,"Equal allocation",ROUND($M381/12,2),"Weighted Allocation",$M381*_xll.BC.TURNOVER(Connection,$F381,,,O$2,O$3,IF(ApplyDimOnActuals="Yes",_xlfn.HSTACK(DimArray,DimValuesArray),""))*$A381/IF($H381=0,12,$H381),"Manual Allocation",AA381))</f>
        <v/>
      </c>
      <c r="P381" s="14" t="str" cm="1">
        <f t="array" ref="P381">IF($F381="","",_xlfn.SWITCH($L381,"Equal allocation",ROUND($M381/12,2),"Weighted Allocation",$M381*_xll.BC.TURNOVER(Connection,$F381,,,P$2,P$3,IF(ApplyDimOnActuals="Yes",_xlfn.HSTACK(DimArray,DimValuesArray),""))*$A381/IF($H381=0,12,$H381),"Manual Allocation",AB381))</f>
        <v/>
      </c>
      <c r="Q381" s="14" t="str" cm="1">
        <f t="array" ref="Q381">IF($F381="","",_xlfn.SWITCH($L381,"Equal allocation",ROUND($M381/12,2),"Weighted Allocation",$M381*_xll.BC.TURNOVER(Connection,$F381,,,Q$2,Q$3,IF(ApplyDimOnActuals="Yes",_xlfn.HSTACK(DimArray,DimValuesArray),""))*$A381/IF($H381=0,12,$H381),"Manual Allocation",AC381))</f>
        <v/>
      </c>
      <c r="R381" s="14" t="str" cm="1">
        <f t="array" ref="R381">IF($F381="","",_xlfn.SWITCH($L381,"Equal allocation",ROUND($M381/12,2),"Weighted Allocation",$M381*_xll.BC.TURNOVER(Connection,$F381,,,R$2,R$3,IF(ApplyDimOnActuals="Yes",_xlfn.HSTACK(DimArray,DimValuesArray),""))*$A381/IF($H381=0,12,$H381),"Manual Allocation",AD381))</f>
        <v/>
      </c>
      <c r="S381" s="14" t="str" cm="1">
        <f t="array" ref="S381">IF($F381="","",_xlfn.SWITCH($L381,"Equal allocation",ROUND($M381/12,2),"Weighted Allocation",$M381*_xll.BC.TURNOVER(Connection,$F381,,,S$2,S$3,IF(ApplyDimOnActuals="Yes",_xlfn.HSTACK(DimArray,DimValuesArray),""))*$A381/IF($H381=0,12,$H381),"Manual Allocation",AE381))</f>
        <v/>
      </c>
      <c r="T381" s="14" t="str" cm="1">
        <f t="array" ref="T381">IF($F381="","",_xlfn.SWITCH($L381,"Equal allocation",ROUND($M381/12,2),"Weighted Allocation",$M381*_xll.BC.TURNOVER(Connection,$F381,,,T$2,T$3,IF(ApplyDimOnActuals="Yes",_xlfn.HSTACK(DimArray,DimValuesArray),""))*$A381/IF($H381=0,12,$H381),"Manual Allocation",AF381))</f>
        <v/>
      </c>
      <c r="U381" s="14" t="str" cm="1">
        <f t="array" ref="U381">IF($F381="","",_xlfn.SWITCH($L381,"Equal allocation",ROUND($M381/12,2),"Weighted Allocation",$M381*_xll.BC.TURNOVER(Connection,$F381,,,U$2,U$3,IF(ApplyDimOnActuals="Yes",_xlfn.HSTACK(DimArray,DimValuesArray),""))*$A381/IF($H381=0,12,$H381),"Manual Allocation",AG381))</f>
        <v/>
      </c>
      <c r="V381" s="14" t="str" cm="1">
        <f t="array" ref="V381">IF($F381="","",_xlfn.SWITCH($L381,"Equal allocation",ROUND($M381/12,2),"Weighted Allocation",$M381*_xll.BC.TURNOVER(Connection,$F381,,,V$2,V$3,IF(ApplyDimOnActuals="Yes",_xlfn.HSTACK(DimArray,DimValuesArray),""))*$A381/IF($H381=0,12,$H381),"Manual Allocation",AH381))</f>
        <v/>
      </c>
      <c r="W381" s="14" t="str" cm="1">
        <f t="array" ref="W381">IF($F381="","",_xlfn.SWITCH($L381,"Equal allocation",ROUND($M381/12,2),"Weighted Allocation",$M381*_xll.BC.TURNOVER(Connection,$F381,,,W$2,W$3,IF(ApplyDimOnActuals="Yes",_xlfn.HSTACK(DimArray,DimValuesArray),""))*$A381/IF($H381=0,12,$H381),"Manual Allocation",AI381))</f>
        <v/>
      </c>
      <c r="X381" s="14" t="str" cm="1">
        <f t="array" ref="X381">IF($F381="","",_xlfn.SWITCH($L381,"Equal allocation",ROUND($M381/12,2),"Weighted Allocation",$M381*_xll.BC.TURNOVER(Connection,$F381,,,X$2,X$3,IF(ApplyDimOnActuals="Yes",_xlfn.HSTACK(DimArray,DimValuesArray),""))*$A381/IF($H381=0,12,$H381),"Manual Allocation",AJ381))</f>
        <v/>
      </c>
      <c r="Y381" s="14" t="str" cm="1">
        <f t="array" ref="Y381">IF($F381="","",_xlfn.SWITCH($L381,"Equal allocation",ROUND($M381/12,2),"Weighted Allocation",$M381*_xll.BC.TURNOVER(Connection,$F381,,,Y$2,Y$3,IF(ApplyDimOnActuals="Yes",_xlfn.HSTACK(DimArray,DimValuesArray),""))*$A381/IF($H381=0,12,$H381),"Manual Allocation",AK381))</f>
        <v/>
      </c>
      <c r="Z381" s="14" t="str" cm="1">
        <f t="array" ref="Z381">IF($F381="","",_xlfn.SWITCH($L381,"Equal allocation",ROUND($M381/12,2),"Weighted Allocation",$M381*_xll.BC.TURNOVER(Connection,$F381,,,Z$2,Z$3,IF(ApplyDimOnActuals="Yes",_xlfn.HSTACK(DimArray,DimValuesArray),""))*$A381/IF($H381=0,12,$H381),"Manual Allocation",AL381))</f>
        <v/>
      </c>
    </row>
    <row r="382" spans="12:26" x14ac:dyDescent="0.45">
      <c r="L382" s="15" t="str">
        <f t="shared" si="17"/>
        <v/>
      </c>
      <c r="M382" s="14" t="str">
        <f t="shared" si="16"/>
        <v/>
      </c>
      <c r="N382" s="14" t="str">
        <f t="shared" si="18"/>
        <v/>
      </c>
      <c r="O382" s="14" t="str" cm="1">
        <f t="array" ref="O382">IF($F382="","",_xlfn.SWITCH($L382,"Equal allocation",ROUND($M382/12,2),"Weighted Allocation",$M382*_xll.BC.TURNOVER(Connection,$F382,,,O$2,O$3,IF(ApplyDimOnActuals="Yes",_xlfn.HSTACK(DimArray,DimValuesArray),""))*$A382/IF($H382=0,12,$H382),"Manual Allocation",AA382))</f>
        <v/>
      </c>
      <c r="P382" s="14" t="str" cm="1">
        <f t="array" ref="P382">IF($F382="","",_xlfn.SWITCH($L382,"Equal allocation",ROUND($M382/12,2),"Weighted Allocation",$M382*_xll.BC.TURNOVER(Connection,$F382,,,P$2,P$3,IF(ApplyDimOnActuals="Yes",_xlfn.HSTACK(DimArray,DimValuesArray),""))*$A382/IF($H382=0,12,$H382),"Manual Allocation",AB382))</f>
        <v/>
      </c>
      <c r="Q382" s="14" t="str" cm="1">
        <f t="array" ref="Q382">IF($F382="","",_xlfn.SWITCH($L382,"Equal allocation",ROUND($M382/12,2),"Weighted Allocation",$M382*_xll.BC.TURNOVER(Connection,$F382,,,Q$2,Q$3,IF(ApplyDimOnActuals="Yes",_xlfn.HSTACK(DimArray,DimValuesArray),""))*$A382/IF($H382=0,12,$H382),"Manual Allocation",AC382))</f>
        <v/>
      </c>
      <c r="R382" s="14" t="str" cm="1">
        <f t="array" ref="R382">IF($F382="","",_xlfn.SWITCH($L382,"Equal allocation",ROUND($M382/12,2),"Weighted Allocation",$M382*_xll.BC.TURNOVER(Connection,$F382,,,R$2,R$3,IF(ApplyDimOnActuals="Yes",_xlfn.HSTACK(DimArray,DimValuesArray),""))*$A382/IF($H382=0,12,$H382),"Manual Allocation",AD382))</f>
        <v/>
      </c>
      <c r="S382" s="14" t="str" cm="1">
        <f t="array" ref="S382">IF($F382="","",_xlfn.SWITCH($L382,"Equal allocation",ROUND($M382/12,2),"Weighted Allocation",$M382*_xll.BC.TURNOVER(Connection,$F382,,,S$2,S$3,IF(ApplyDimOnActuals="Yes",_xlfn.HSTACK(DimArray,DimValuesArray),""))*$A382/IF($H382=0,12,$H382),"Manual Allocation",AE382))</f>
        <v/>
      </c>
      <c r="T382" s="14" t="str" cm="1">
        <f t="array" ref="T382">IF($F382="","",_xlfn.SWITCH($L382,"Equal allocation",ROUND($M382/12,2),"Weighted Allocation",$M382*_xll.BC.TURNOVER(Connection,$F382,,,T$2,T$3,IF(ApplyDimOnActuals="Yes",_xlfn.HSTACK(DimArray,DimValuesArray),""))*$A382/IF($H382=0,12,$H382),"Manual Allocation",AF382))</f>
        <v/>
      </c>
      <c r="U382" s="14" t="str" cm="1">
        <f t="array" ref="U382">IF($F382="","",_xlfn.SWITCH($L382,"Equal allocation",ROUND($M382/12,2),"Weighted Allocation",$M382*_xll.BC.TURNOVER(Connection,$F382,,,U$2,U$3,IF(ApplyDimOnActuals="Yes",_xlfn.HSTACK(DimArray,DimValuesArray),""))*$A382/IF($H382=0,12,$H382),"Manual Allocation",AG382))</f>
        <v/>
      </c>
      <c r="V382" s="14" t="str" cm="1">
        <f t="array" ref="V382">IF($F382="","",_xlfn.SWITCH($L382,"Equal allocation",ROUND($M382/12,2),"Weighted Allocation",$M382*_xll.BC.TURNOVER(Connection,$F382,,,V$2,V$3,IF(ApplyDimOnActuals="Yes",_xlfn.HSTACK(DimArray,DimValuesArray),""))*$A382/IF($H382=0,12,$H382),"Manual Allocation",AH382))</f>
        <v/>
      </c>
      <c r="W382" s="14" t="str" cm="1">
        <f t="array" ref="W382">IF($F382="","",_xlfn.SWITCH($L382,"Equal allocation",ROUND($M382/12,2),"Weighted Allocation",$M382*_xll.BC.TURNOVER(Connection,$F382,,,W$2,W$3,IF(ApplyDimOnActuals="Yes",_xlfn.HSTACK(DimArray,DimValuesArray),""))*$A382/IF($H382=0,12,$H382),"Manual Allocation",AI382))</f>
        <v/>
      </c>
      <c r="X382" s="14" t="str" cm="1">
        <f t="array" ref="X382">IF($F382="","",_xlfn.SWITCH($L382,"Equal allocation",ROUND($M382/12,2),"Weighted Allocation",$M382*_xll.BC.TURNOVER(Connection,$F382,,,X$2,X$3,IF(ApplyDimOnActuals="Yes",_xlfn.HSTACK(DimArray,DimValuesArray),""))*$A382/IF($H382=0,12,$H382),"Manual Allocation",AJ382))</f>
        <v/>
      </c>
      <c r="Y382" s="14" t="str" cm="1">
        <f t="array" ref="Y382">IF($F382="","",_xlfn.SWITCH($L382,"Equal allocation",ROUND($M382/12,2),"Weighted Allocation",$M382*_xll.BC.TURNOVER(Connection,$F382,,,Y$2,Y$3,IF(ApplyDimOnActuals="Yes",_xlfn.HSTACK(DimArray,DimValuesArray),""))*$A382/IF($H382=0,12,$H382),"Manual Allocation",AK382))</f>
        <v/>
      </c>
      <c r="Z382" s="14" t="str" cm="1">
        <f t="array" ref="Z382">IF($F382="","",_xlfn.SWITCH($L382,"Equal allocation",ROUND($M382/12,2),"Weighted Allocation",$M382*_xll.BC.TURNOVER(Connection,$F382,,,Z$2,Z$3,IF(ApplyDimOnActuals="Yes",_xlfn.HSTACK(DimArray,DimValuesArray),""))*$A382/IF($H382=0,12,$H382),"Manual Allocation",AL382))</f>
        <v/>
      </c>
    </row>
    <row r="383" spans="12:26" x14ac:dyDescent="0.45">
      <c r="L383" s="15" t="str">
        <f t="shared" si="17"/>
        <v/>
      </c>
      <c r="M383" s="14" t="str">
        <f t="shared" si="16"/>
        <v/>
      </c>
      <c r="N383" s="14" t="str">
        <f t="shared" si="18"/>
        <v/>
      </c>
      <c r="O383" s="14" t="str" cm="1">
        <f t="array" ref="O383">IF($F383="","",_xlfn.SWITCH($L383,"Equal allocation",ROUND($M383/12,2),"Weighted Allocation",$M383*_xll.BC.TURNOVER(Connection,$F383,,,O$2,O$3,IF(ApplyDimOnActuals="Yes",_xlfn.HSTACK(DimArray,DimValuesArray),""))*$A383/IF($H383=0,12,$H383),"Manual Allocation",AA383))</f>
        <v/>
      </c>
      <c r="P383" s="14" t="str" cm="1">
        <f t="array" ref="P383">IF($F383="","",_xlfn.SWITCH($L383,"Equal allocation",ROUND($M383/12,2),"Weighted Allocation",$M383*_xll.BC.TURNOVER(Connection,$F383,,,P$2,P$3,IF(ApplyDimOnActuals="Yes",_xlfn.HSTACK(DimArray,DimValuesArray),""))*$A383/IF($H383=0,12,$H383),"Manual Allocation",AB383))</f>
        <v/>
      </c>
      <c r="Q383" s="14" t="str" cm="1">
        <f t="array" ref="Q383">IF($F383="","",_xlfn.SWITCH($L383,"Equal allocation",ROUND($M383/12,2),"Weighted Allocation",$M383*_xll.BC.TURNOVER(Connection,$F383,,,Q$2,Q$3,IF(ApplyDimOnActuals="Yes",_xlfn.HSTACK(DimArray,DimValuesArray),""))*$A383/IF($H383=0,12,$H383),"Manual Allocation",AC383))</f>
        <v/>
      </c>
      <c r="R383" s="14" t="str" cm="1">
        <f t="array" ref="R383">IF($F383="","",_xlfn.SWITCH($L383,"Equal allocation",ROUND($M383/12,2),"Weighted Allocation",$M383*_xll.BC.TURNOVER(Connection,$F383,,,R$2,R$3,IF(ApplyDimOnActuals="Yes",_xlfn.HSTACK(DimArray,DimValuesArray),""))*$A383/IF($H383=0,12,$H383),"Manual Allocation",AD383))</f>
        <v/>
      </c>
      <c r="S383" s="14" t="str" cm="1">
        <f t="array" ref="S383">IF($F383="","",_xlfn.SWITCH($L383,"Equal allocation",ROUND($M383/12,2),"Weighted Allocation",$M383*_xll.BC.TURNOVER(Connection,$F383,,,S$2,S$3,IF(ApplyDimOnActuals="Yes",_xlfn.HSTACK(DimArray,DimValuesArray),""))*$A383/IF($H383=0,12,$H383),"Manual Allocation",AE383))</f>
        <v/>
      </c>
      <c r="T383" s="14" t="str" cm="1">
        <f t="array" ref="T383">IF($F383="","",_xlfn.SWITCH($L383,"Equal allocation",ROUND($M383/12,2),"Weighted Allocation",$M383*_xll.BC.TURNOVER(Connection,$F383,,,T$2,T$3,IF(ApplyDimOnActuals="Yes",_xlfn.HSTACK(DimArray,DimValuesArray),""))*$A383/IF($H383=0,12,$H383),"Manual Allocation",AF383))</f>
        <v/>
      </c>
      <c r="U383" s="14" t="str" cm="1">
        <f t="array" ref="U383">IF($F383="","",_xlfn.SWITCH($L383,"Equal allocation",ROUND($M383/12,2),"Weighted Allocation",$M383*_xll.BC.TURNOVER(Connection,$F383,,,U$2,U$3,IF(ApplyDimOnActuals="Yes",_xlfn.HSTACK(DimArray,DimValuesArray),""))*$A383/IF($H383=0,12,$H383),"Manual Allocation",AG383))</f>
        <v/>
      </c>
      <c r="V383" s="14" t="str" cm="1">
        <f t="array" ref="V383">IF($F383="","",_xlfn.SWITCH($L383,"Equal allocation",ROUND($M383/12,2),"Weighted Allocation",$M383*_xll.BC.TURNOVER(Connection,$F383,,,V$2,V$3,IF(ApplyDimOnActuals="Yes",_xlfn.HSTACK(DimArray,DimValuesArray),""))*$A383/IF($H383=0,12,$H383),"Manual Allocation",AH383))</f>
        <v/>
      </c>
      <c r="W383" s="14" t="str" cm="1">
        <f t="array" ref="W383">IF($F383="","",_xlfn.SWITCH($L383,"Equal allocation",ROUND($M383/12,2),"Weighted Allocation",$M383*_xll.BC.TURNOVER(Connection,$F383,,,W$2,W$3,IF(ApplyDimOnActuals="Yes",_xlfn.HSTACK(DimArray,DimValuesArray),""))*$A383/IF($H383=0,12,$H383),"Manual Allocation",AI383))</f>
        <v/>
      </c>
      <c r="X383" s="14" t="str" cm="1">
        <f t="array" ref="X383">IF($F383="","",_xlfn.SWITCH($L383,"Equal allocation",ROUND($M383/12,2),"Weighted Allocation",$M383*_xll.BC.TURNOVER(Connection,$F383,,,X$2,X$3,IF(ApplyDimOnActuals="Yes",_xlfn.HSTACK(DimArray,DimValuesArray),""))*$A383/IF($H383=0,12,$H383),"Manual Allocation",AJ383))</f>
        <v/>
      </c>
      <c r="Y383" s="14" t="str" cm="1">
        <f t="array" ref="Y383">IF($F383="","",_xlfn.SWITCH($L383,"Equal allocation",ROUND($M383/12,2),"Weighted Allocation",$M383*_xll.BC.TURNOVER(Connection,$F383,,,Y$2,Y$3,IF(ApplyDimOnActuals="Yes",_xlfn.HSTACK(DimArray,DimValuesArray),""))*$A383/IF($H383=0,12,$H383),"Manual Allocation",AK383))</f>
        <v/>
      </c>
      <c r="Z383" s="14" t="str" cm="1">
        <f t="array" ref="Z383">IF($F383="","",_xlfn.SWITCH($L383,"Equal allocation",ROUND($M383/12,2),"Weighted Allocation",$M383*_xll.BC.TURNOVER(Connection,$F383,,,Z$2,Z$3,IF(ApplyDimOnActuals="Yes",_xlfn.HSTACK(DimArray,DimValuesArray),""))*$A383/IF($H383=0,12,$H383),"Manual Allocation",AL383))</f>
        <v/>
      </c>
    </row>
    <row r="384" spans="12:26" x14ac:dyDescent="0.45">
      <c r="L384" s="15" t="str">
        <f t="shared" si="17"/>
        <v/>
      </c>
      <c r="M384" s="14" t="str">
        <f t="shared" si="16"/>
        <v/>
      </c>
      <c r="N384" s="14" t="str">
        <f t="shared" si="18"/>
        <v/>
      </c>
      <c r="O384" s="14" t="str" cm="1">
        <f t="array" ref="O384">IF($F384="","",_xlfn.SWITCH($L384,"Equal allocation",ROUND($M384/12,2),"Weighted Allocation",$M384*_xll.BC.TURNOVER(Connection,$F384,,,O$2,O$3,IF(ApplyDimOnActuals="Yes",_xlfn.HSTACK(DimArray,DimValuesArray),""))*$A384/IF($H384=0,12,$H384),"Manual Allocation",AA384))</f>
        <v/>
      </c>
      <c r="P384" s="14" t="str" cm="1">
        <f t="array" ref="P384">IF($F384="","",_xlfn.SWITCH($L384,"Equal allocation",ROUND($M384/12,2),"Weighted Allocation",$M384*_xll.BC.TURNOVER(Connection,$F384,,,P$2,P$3,IF(ApplyDimOnActuals="Yes",_xlfn.HSTACK(DimArray,DimValuesArray),""))*$A384/IF($H384=0,12,$H384),"Manual Allocation",AB384))</f>
        <v/>
      </c>
      <c r="Q384" s="14" t="str" cm="1">
        <f t="array" ref="Q384">IF($F384="","",_xlfn.SWITCH($L384,"Equal allocation",ROUND($M384/12,2),"Weighted Allocation",$M384*_xll.BC.TURNOVER(Connection,$F384,,,Q$2,Q$3,IF(ApplyDimOnActuals="Yes",_xlfn.HSTACK(DimArray,DimValuesArray),""))*$A384/IF($H384=0,12,$H384),"Manual Allocation",AC384))</f>
        <v/>
      </c>
      <c r="R384" s="14" t="str" cm="1">
        <f t="array" ref="R384">IF($F384="","",_xlfn.SWITCH($L384,"Equal allocation",ROUND($M384/12,2),"Weighted Allocation",$M384*_xll.BC.TURNOVER(Connection,$F384,,,R$2,R$3,IF(ApplyDimOnActuals="Yes",_xlfn.HSTACK(DimArray,DimValuesArray),""))*$A384/IF($H384=0,12,$H384),"Manual Allocation",AD384))</f>
        <v/>
      </c>
      <c r="S384" s="14" t="str" cm="1">
        <f t="array" ref="S384">IF($F384="","",_xlfn.SWITCH($L384,"Equal allocation",ROUND($M384/12,2),"Weighted Allocation",$M384*_xll.BC.TURNOVER(Connection,$F384,,,S$2,S$3,IF(ApplyDimOnActuals="Yes",_xlfn.HSTACK(DimArray,DimValuesArray),""))*$A384/IF($H384=0,12,$H384),"Manual Allocation",AE384))</f>
        <v/>
      </c>
      <c r="T384" s="14" t="str" cm="1">
        <f t="array" ref="T384">IF($F384="","",_xlfn.SWITCH($L384,"Equal allocation",ROUND($M384/12,2),"Weighted Allocation",$M384*_xll.BC.TURNOVER(Connection,$F384,,,T$2,T$3,IF(ApplyDimOnActuals="Yes",_xlfn.HSTACK(DimArray,DimValuesArray),""))*$A384/IF($H384=0,12,$H384),"Manual Allocation",AF384))</f>
        <v/>
      </c>
      <c r="U384" s="14" t="str" cm="1">
        <f t="array" ref="U384">IF($F384="","",_xlfn.SWITCH($L384,"Equal allocation",ROUND($M384/12,2),"Weighted Allocation",$M384*_xll.BC.TURNOVER(Connection,$F384,,,U$2,U$3,IF(ApplyDimOnActuals="Yes",_xlfn.HSTACK(DimArray,DimValuesArray),""))*$A384/IF($H384=0,12,$H384),"Manual Allocation",AG384))</f>
        <v/>
      </c>
      <c r="V384" s="14" t="str" cm="1">
        <f t="array" ref="V384">IF($F384="","",_xlfn.SWITCH($L384,"Equal allocation",ROUND($M384/12,2),"Weighted Allocation",$M384*_xll.BC.TURNOVER(Connection,$F384,,,V$2,V$3,IF(ApplyDimOnActuals="Yes",_xlfn.HSTACK(DimArray,DimValuesArray),""))*$A384/IF($H384=0,12,$H384),"Manual Allocation",AH384))</f>
        <v/>
      </c>
      <c r="W384" s="14" t="str" cm="1">
        <f t="array" ref="W384">IF($F384="","",_xlfn.SWITCH($L384,"Equal allocation",ROUND($M384/12,2),"Weighted Allocation",$M384*_xll.BC.TURNOVER(Connection,$F384,,,W$2,W$3,IF(ApplyDimOnActuals="Yes",_xlfn.HSTACK(DimArray,DimValuesArray),""))*$A384/IF($H384=0,12,$H384),"Manual Allocation",AI384))</f>
        <v/>
      </c>
      <c r="X384" s="14" t="str" cm="1">
        <f t="array" ref="X384">IF($F384="","",_xlfn.SWITCH($L384,"Equal allocation",ROUND($M384/12,2),"Weighted Allocation",$M384*_xll.BC.TURNOVER(Connection,$F384,,,X$2,X$3,IF(ApplyDimOnActuals="Yes",_xlfn.HSTACK(DimArray,DimValuesArray),""))*$A384/IF($H384=0,12,$H384),"Manual Allocation",AJ384))</f>
        <v/>
      </c>
      <c r="Y384" s="14" t="str" cm="1">
        <f t="array" ref="Y384">IF($F384="","",_xlfn.SWITCH($L384,"Equal allocation",ROUND($M384/12,2),"Weighted Allocation",$M384*_xll.BC.TURNOVER(Connection,$F384,,,Y$2,Y$3,IF(ApplyDimOnActuals="Yes",_xlfn.HSTACK(DimArray,DimValuesArray),""))*$A384/IF($H384=0,12,$H384),"Manual Allocation",AK384))</f>
        <v/>
      </c>
      <c r="Z384" s="14" t="str" cm="1">
        <f t="array" ref="Z384">IF($F384="","",_xlfn.SWITCH($L384,"Equal allocation",ROUND($M384/12,2),"Weighted Allocation",$M384*_xll.BC.TURNOVER(Connection,$F384,,,Z$2,Z$3,IF(ApplyDimOnActuals="Yes",_xlfn.HSTACK(DimArray,DimValuesArray),""))*$A384/IF($H384=0,12,$H384),"Manual Allocation",AL384))</f>
        <v/>
      </c>
    </row>
    <row r="385" spans="12:26" x14ac:dyDescent="0.45">
      <c r="L385" s="15" t="str">
        <f t="shared" si="17"/>
        <v/>
      </c>
      <c r="M385" s="14" t="str">
        <f t="shared" si="16"/>
        <v/>
      </c>
      <c r="N385" s="14" t="str">
        <f t="shared" si="18"/>
        <v/>
      </c>
      <c r="O385" s="14" t="str" cm="1">
        <f t="array" ref="O385">IF($F385="","",_xlfn.SWITCH($L385,"Equal allocation",ROUND($M385/12,2),"Weighted Allocation",$M385*_xll.BC.TURNOVER(Connection,$F385,,,O$2,O$3,IF(ApplyDimOnActuals="Yes",_xlfn.HSTACK(DimArray,DimValuesArray),""))*$A385/IF($H385=0,12,$H385),"Manual Allocation",AA385))</f>
        <v/>
      </c>
      <c r="P385" s="14" t="str" cm="1">
        <f t="array" ref="P385">IF($F385="","",_xlfn.SWITCH($L385,"Equal allocation",ROUND($M385/12,2),"Weighted Allocation",$M385*_xll.BC.TURNOVER(Connection,$F385,,,P$2,P$3,IF(ApplyDimOnActuals="Yes",_xlfn.HSTACK(DimArray,DimValuesArray),""))*$A385/IF($H385=0,12,$H385),"Manual Allocation",AB385))</f>
        <v/>
      </c>
      <c r="Q385" s="14" t="str" cm="1">
        <f t="array" ref="Q385">IF($F385="","",_xlfn.SWITCH($L385,"Equal allocation",ROUND($M385/12,2),"Weighted Allocation",$M385*_xll.BC.TURNOVER(Connection,$F385,,,Q$2,Q$3,IF(ApplyDimOnActuals="Yes",_xlfn.HSTACK(DimArray,DimValuesArray),""))*$A385/IF($H385=0,12,$H385),"Manual Allocation",AC385))</f>
        <v/>
      </c>
      <c r="R385" s="14" t="str" cm="1">
        <f t="array" ref="R385">IF($F385="","",_xlfn.SWITCH($L385,"Equal allocation",ROUND($M385/12,2),"Weighted Allocation",$M385*_xll.BC.TURNOVER(Connection,$F385,,,R$2,R$3,IF(ApplyDimOnActuals="Yes",_xlfn.HSTACK(DimArray,DimValuesArray),""))*$A385/IF($H385=0,12,$H385),"Manual Allocation",AD385))</f>
        <v/>
      </c>
      <c r="S385" s="14" t="str" cm="1">
        <f t="array" ref="S385">IF($F385="","",_xlfn.SWITCH($L385,"Equal allocation",ROUND($M385/12,2),"Weighted Allocation",$M385*_xll.BC.TURNOVER(Connection,$F385,,,S$2,S$3,IF(ApplyDimOnActuals="Yes",_xlfn.HSTACK(DimArray,DimValuesArray),""))*$A385/IF($H385=0,12,$H385),"Manual Allocation",AE385))</f>
        <v/>
      </c>
      <c r="T385" s="14" t="str" cm="1">
        <f t="array" ref="T385">IF($F385="","",_xlfn.SWITCH($L385,"Equal allocation",ROUND($M385/12,2),"Weighted Allocation",$M385*_xll.BC.TURNOVER(Connection,$F385,,,T$2,T$3,IF(ApplyDimOnActuals="Yes",_xlfn.HSTACK(DimArray,DimValuesArray),""))*$A385/IF($H385=0,12,$H385),"Manual Allocation",AF385))</f>
        <v/>
      </c>
      <c r="U385" s="14" t="str" cm="1">
        <f t="array" ref="U385">IF($F385="","",_xlfn.SWITCH($L385,"Equal allocation",ROUND($M385/12,2),"Weighted Allocation",$M385*_xll.BC.TURNOVER(Connection,$F385,,,U$2,U$3,IF(ApplyDimOnActuals="Yes",_xlfn.HSTACK(DimArray,DimValuesArray),""))*$A385/IF($H385=0,12,$H385),"Manual Allocation",AG385))</f>
        <v/>
      </c>
      <c r="V385" s="14" t="str" cm="1">
        <f t="array" ref="V385">IF($F385="","",_xlfn.SWITCH($L385,"Equal allocation",ROUND($M385/12,2),"Weighted Allocation",$M385*_xll.BC.TURNOVER(Connection,$F385,,,V$2,V$3,IF(ApplyDimOnActuals="Yes",_xlfn.HSTACK(DimArray,DimValuesArray),""))*$A385/IF($H385=0,12,$H385),"Manual Allocation",AH385))</f>
        <v/>
      </c>
      <c r="W385" s="14" t="str" cm="1">
        <f t="array" ref="W385">IF($F385="","",_xlfn.SWITCH($L385,"Equal allocation",ROUND($M385/12,2),"Weighted Allocation",$M385*_xll.BC.TURNOVER(Connection,$F385,,,W$2,W$3,IF(ApplyDimOnActuals="Yes",_xlfn.HSTACK(DimArray,DimValuesArray),""))*$A385/IF($H385=0,12,$H385),"Manual Allocation",AI385))</f>
        <v/>
      </c>
      <c r="X385" s="14" t="str" cm="1">
        <f t="array" ref="X385">IF($F385="","",_xlfn.SWITCH($L385,"Equal allocation",ROUND($M385/12,2),"Weighted Allocation",$M385*_xll.BC.TURNOVER(Connection,$F385,,,X$2,X$3,IF(ApplyDimOnActuals="Yes",_xlfn.HSTACK(DimArray,DimValuesArray),""))*$A385/IF($H385=0,12,$H385),"Manual Allocation",AJ385))</f>
        <v/>
      </c>
      <c r="Y385" s="14" t="str" cm="1">
        <f t="array" ref="Y385">IF($F385="","",_xlfn.SWITCH($L385,"Equal allocation",ROUND($M385/12,2),"Weighted Allocation",$M385*_xll.BC.TURNOVER(Connection,$F385,,,Y$2,Y$3,IF(ApplyDimOnActuals="Yes",_xlfn.HSTACK(DimArray,DimValuesArray),""))*$A385/IF($H385=0,12,$H385),"Manual Allocation",AK385))</f>
        <v/>
      </c>
      <c r="Z385" s="14" t="str" cm="1">
        <f t="array" ref="Z385">IF($F385="","",_xlfn.SWITCH($L385,"Equal allocation",ROUND($M385/12,2),"Weighted Allocation",$M385*_xll.BC.TURNOVER(Connection,$F385,,,Z$2,Z$3,IF(ApplyDimOnActuals="Yes",_xlfn.HSTACK(DimArray,DimValuesArray),""))*$A385/IF($H385=0,12,$H385),"Manual Allocation",AL385))</f>
        <v/>
      </c>
    </row>
    <row r="386" spans="12:26" x14ac:dyDescent="0.45">
      <c r="L386" s="15" t="str">
        <f t="shared" si="17"/>
        <v/>
      </c>
      <c r="M386" s="14" t="str">
        <f t="shared" si="16"/>
        <v/>
      </c>
      <c r="N386" s="14" t="str">
        <f t="shared" si="18"/>
        <v/>
      </c>
      <c r="O386" s="14" t="str" cm="1">
        <f t="array" ref="O386">IF($F386="","",_xlfn.SWITCH($L386,"Equal allocation",ROUND($M386/12,2),"Weighted Allocation",$M386*_xll.BC.TURNOVER(Connection,$F386,,,O$2,O$3,IF(ApplyDimOnActuals="Yes",_xlfn.HSTACK(DimArray,DimValuesArray),""))*$A386/IF($H386=0,12,$H386),"Manual Allocation",AA386))</f>
        <v/>
      </c>
      <c r="P386" s="14" t="str" cm="1">
        <f t="array" ref="P386">IF($F386="","",_xlfn.SWITCH($L386,"Equal allocation",ROUND($M386/12,2),"Weighted Allocation",$M386*_xll.BC.TURNOVER(Connection,$F386,,,P$2,P$3,IF(ApplyDimOnActuals="Yes",_xlfn.HSTACK(DimArray,DimValuesArray),""))*$A386/IF($H386=0,12,$H386),"Manual Allocation",AB386))</f>
        <v/>
      </c>
      <c r="Q386" s="14" t="str" cm="1">
        <f t="array" ref="Q386">IF($F386="","",_xlfn.SWITCH($L386,"Equal allocation",ROUND($M386/12,2),"Weighted Allocation",$M386*_xll.BC.TURNOVER(Connection,$F386,,,Q$2,Q$3,IF(ApplyDimOnActuals="Yes",_xlfn.HSTACK(DimArray,DimValuesArray),""))*$A386/IF($H386=0,12,$H386),"Manual Allocation",AC386))</f>
        <v/>
      </c>
      <c r="R386" s="14" t="str" cm="1">
        <f t="array" ref="R386">IF($F386="","",_xlfn.SWITCH($L386,"Equal allocation",ROUND($M386/12,2),"Weighted Allocation",$M386*_xll.BC.TURNOVER(Connection,$F386,,,R$2,R$3,IF(ApplyDimOnActuals="Yes",_xlfn.HSTACK(DimArray,DimValuesArray),""))*$A386/IF($H386=0,12,$H386),"Manual Allocation",AD386))</f>
        <v/>
      </c>
      <c r="S386" s="14" t="str" cm="1">
        <f t="array" ref="S386">IF($F386="","",_xlfn.SWITCH($L386,"Equal allocation",ROUND($M386/12,2),"Weighted Allocation",$M386*_xll.BC.TURNOVER(Connection,$F386,,,S$2,S$3,IF(ApplyDimOnActuals="Yes",_xlfn.HSTACK(DimArray,DimValuesArray),""))*$A386/IF($H386=0,12,$H386),"Manual Allocation",AE386))</f>
        <v/>
      </c>
      <c r="T386" s="14" t="str" cm="1">
        <f t="array" ref="T386">IF($F386="","",_xlfn.SWITCH($L386,"Equal allocation",ROUND($M386/12,2),"Weighted Allocation",$M386*_xll.BC.TURNOVER(Connection,$F386,,,T$2,T$3,IF(ApplyDimOnActuals="Yes",_xlfn.HSTACK(DimArray,DimValuesArray),""))*$A386/IF($H386=0,12,$H386),"Manual Allocation",AF386))</f>
        <v/>
      </c>
      <c r="U386" s="14" t="str" cm="1">
        <f t="array" ref="U386">IF($F386="","",_xlfn.SWITCH($L386,"Equal allocation",ROUND($M386/12,2),"Weighted Allocation",$M386*_xll.BC.TURNOVER(Connection,$F386,,,U$2,U$3,IF(ApplyDimOnActuals="Yes",_xlfn.HSTACK(DimArray,DimValuesArray),""))*$A386/IF($H386=0,12,$H386),"Manual Allocation",AG386))</f>
        <v/>
      </c>
      <c r="V386" s="14" t="str" cm="1">
        <f t="array" ref="V386">IF($F386="","",_xlfn.SWITCH($L386,"Equal allocation",ROUND($M386/12,2),"Weighted Allocation",$M386*_xll.BC.TURNOVER(Connection,$F386,,,V$2,V$3,IF(ApplyDimOnActuals="Yes",_xlfn.HSTACK(DimArray,DimValuesArray),""))*$A386/IF($H386=0,12,$H386),"Manual Allocation",AH386))</f>
        <v/>
      </c>
      <c r="W386" s="14" t="str" cm="1">
        <f t="array" ref="W386">IF($F386="","",_xlfn.SWITCH($L386,"Equal allocation",ROUND($M386/12,2),"Weighted Allocation",$M386*_xll.BC.TURNOVER(Connection,$F386,,,W$2,W$3,IF(ApplyDimOnActuals="Yes",_xlfn.HSTACK(DimArray,DimValuesArray),""))*$A386/IF($H386=0,12,$H386),"Manual Allocation",AI386))</f>
        <v/>
      </c>
      <c r="X386" s="14" t="str" cm="1">
        <f t="array" ref="X386">IF($F386="","",_xlfn.SWITCH($L386,"Equal allocation",ROUND($M386/12,2),"Weighted Allocation",$M386*_xll.BC.TURNOVER(Connection,$F386,,,X$2,X$3,IF(ApplyDimOnActuals="Yes",_xlfn.HSTACK(DimArray,DimValuesArray),""))*$A386/IF($H386=0,12,$H386),"Manual Allocation",AJ386))</f>
        <v/>
      </c>
      <c r="Y386" s="14" t="str" cm="1">
        <f t="array" ref="Y386">IF($F386="","",_xlfn.SWITCH($L386,"Equal allocation",ROUND($M386/12,2),"Weighted Allocation",$M386*_xll.BC.TURNOVER(Connection,$F386,,,Y$2,Y$3,IF(ApplyDimOnActuals="Yes",_xlfn.HSTACK(DimArray,DimValuesArray),""))*$A386/IF($H386=0,12,$H386),"Manual Allocation",AK386))</f>
        <v/>
      </c>
      <c r="Z386" s="14" t="str" cm="1">
        <f t="array" ref="Z386">IF($F386="","",_xlfn.SWITCH($L386,"Equal allocation",ROUND($M386/12,2),"Weighted Allocation",$M386*_xll.BC.TURNOVER(Connection,$F386,,,Z$2,Z$3,IF(ApplyDimOnActuals="Yes",_xlfn.HSTACK(DimArray,DimValuesArray),""))*$A386/IF($H386=0,12,$H386),"Manual Allocation",AL386))</f>
        <v/>
      </c>
    </row>
    <row r="387" spans="12:26" x14ac:dyDescent="0.45">
      <c r="L387" s="15" t="str">
        <f t="shared" si="17"/>
        <v/>
      </c>
      <c r="M387" s="14" t="str">
        <f t="shared" si="16"/>
        <v/>
      </c>
      <c r="N387" s="14" t="str">
        <f t="shared" si="18"/>
        <v/>
      </c>
      <c r="O387" s="14" t="str" cm="1">
        <f t="array" ref="O387">IF($F387="","",_xlfn.SWITCH($L387,"Equal allocation",ROUND($M387/12,2),"Weighted Allocation",$M387*_xll.BC.TURNOVER(Connection,$F387,,,O$2,O$3,IF(ApplyDimOnActuals="Yes",_xlfn.HSTACK(DimArray,DimValuesArray),""))*$A387/IF($H387=0,12,$H387),"Manual Allocation",AA387))</f>
        <v/>
      </c>
      <c r="P387" s="14" t="str" cm="1">
        <f t="array" ref="P387">IF($F387="","",_xlfn.SWITCH($L387,"Equal allocation",ROUND($M387/12,2),"Weighted Allocation",$M387*_xll.BC.TURNOVER(Connection,$F387,,,P$2,P$3,IF(ApplyDimOnActuals="Yes",_xlfn.HSTACK(DimArray,DimValuesArray),""))*$A387/IF($H387=0,12,$H387),"Manual Allocation",AB387))</f>
        <v/>
      </c>
      <c r="Q387" s="14" t="str" cm="1">
        <f t="array" ref="Q387">IF($F387="","",_xlfn.SWITCH($L387,"Equal allocation",ROUND($M387/12,2),"Weighted Allocation",$M387*_xll.BC.TURNOVER(Connection,$F387,,,Q$2,Q$3,IF(ApplyDimOnActuals="Yes",_xlfn.HSTACK(DimArray,DimValuesArray),""))*$A387/IF($H387=0,12,$H387),"Manual Allocation",AC387))</f>
        <v/>
      </c>
      <c r="R387" s="14" t="str" cm="1">
        <f t="array" ref="R387">IF($F387="","",_xlfn.SWITCH($L387,"Equal allocation",ROUND($M387/12,2),"Weighted Allocation",$M387*_xll.BC.TURNOVER(Connection,$F387,,,R$2,R$3,IF(ApplyDimOnActuals="Yes",_xlfn.HSTACK(DimArray,DimValuesArray),""))*$A387/IF($H387=0,12,$H387),"Manual Allocation",AD387))</f>
        <v/>
      </c>
      <c r="S387" s="14" t="str" cm="1">
        <f t="array" ref="S387">IF($F387="","",_xlfn.SWITCH($L387,"Equal allocation",ROUND($M387/12,2),"Weighted Allocation",$M387*_xll.BC.TURNOVER(Connection,$F387,,,S$2,S$3,IF(ApplyDimOnActuals="Yes",_xlfn.HSTACK(DimArray,DimValuesArray),""))*$A387/IF($H387=0,12,$H387),"Manual Allocation",AE387))</f>
        <v/>
      </c>
      <c r="T387" s="14" t="str" cm="1">
        <f t="array" ref="T387">IF($F387="","",_xlfn.SWITCH($L387,"Equal allocation",ROUND($M387/12,2),"Weighted Allocation",$M387*_xll.BC.TURNOVER(Connection,$F387,,,T$2,T$3,IF(ApplyDimOnActuals="Yes",_xlfn.HSTACK(DimArray,DimValuesArray),""))*$A387/IF($H387=0,12,$H387),"Manual Allocation",AF387))</f>
        <v/>
      </c>
      <c r="U387" s="14" t="str" cm="1">
        <f t="array" ref="U387">IF($F387="","",_xlfn.SWITCH($L387,"Equal allocation",ROUND($M387/12,2),"Weighted Allocation",$M387*_xll.BC.TURNOVER(Connection,$F387,,,U$2,U$3,IF(ApplyDimOnActuals="Yes",_xlfn.HSTACK(DimArray,DimValuesArray),""))*$A387/IF($H387=0,12,$H387),"Manual Allocation",AG387))</f>
        <v/>
      </c>
      <c r="V387" s="14" t="str" cm="1">
        <f t="array" ref="V387">IF($F387="","",_xlfn.SWITCH($L387,"Equal allocation",ROUND($M387/12,2),"Weighted Allocation",$M387*_xll.BC.TURNOVER(Connection,$F387,,,V$2,V$3,IF(ApplyDimOnActuals="Yes",_xlfn.HSTACK(DimArray,DimValuesArray),""))*$A387/IF($H387=0,12,$H387),"Manual Allocation",AH387))</f>
        <v/>
      </c>
      <c r="W387" s="14" t="str" cm="1">
        <f t="array" ref="W387">IF($F387="","",_xlfn.SWITCH($L387,"Equal allocation",ROUND($M387/12,2),"Weighted Allocation",$M387*_xll.BC.TURNOVER(Connection,$F387,,,W$2,W$3,IF(ApplyDimOnActuals="Yes",_xlfn.HSTACK(DimArray,DimValuesArray),""))*$A387/IF($H387=0,12,$H387),"Manual Allocation",AI387))</f>
        <v/>
      </c>
      <c r="X387" s="14" t="str" cm="1">
        <f t="array" ref="X387">IF($F387="","",_xlfn.SWITCH($L387,"Equal allocation",ROUND($M387/12,2),"Weighted Allocation",$M387*_xll.BC.TURNOVER(Connection,$F387,,,X$2,X$3,IF(ApplyDimOnActuals="Yes",_xlfn.HSTACK(DimArray,DimValuesArray),""))*$A387/IF($H387=0,12,$H387),"Manual Allocation",AJ387))</f>
        <v/>
      </c>
      <c r="Y387" s="14" t="str" cm="1">
        <f t="array" ref="Y387">IF($F387="","",_xlfn.SWITCH($L387,"Equal allocation",ROUND($M387/12,2),"Weighted Allocation",$M387*_xll.BC.TURNOVER(Connection,$F387,,,Y$2,Y$3,IF(ApplyDimOnActuals="Yes",_xlfn.HSTACK(DimArray,DimValuesArray),""))*$A387/IF($H387=0,12,$H387),"Manual Allocation",AK387))</f>
        <v/>
      </c>
      <c r="Z387" s="14" t="str" cm="1">
        <f t="array" ref="Z387">IF($F387="","",_xlfn.SWITCH($L387,"Equal allocation",ROUND($M387/12,2),"Weighted Allocation",$M387*_xll.BC.TURNOVER(Connection,$F387,,,Z$2,Z$3,IF(ApplyDimOnActuals="Yes",_xlfn.HSTACK(DimArray,DimValuesArray),""))*$A387/IF($H387=0,12,$H387),"Manual Allocation",AL387))</f>
        <v/>
      </c>
    </row>
    <row r="388" spans="12:26" x14ac:dyDescent="0.45">
      <c r="L388" s="15" t="str">
        <f t="shared" si="17"/>
        <v/>
      </c>
      <c r="M388" s="14" t="str">
        <f t="shared" si="16"/>
        <v/>
      </c>
      <c r="N388" s="14" t="str">
        <f t="shared" si="18"/>
        <v/>
      </c>
      <c r="O388" s="14" t="str" cm="1">
        <f t="array" ref="O388">IF($F388="","",_xlfn.SWITCH($L388,"Equal allocation",ROUND($M388/12,2),"Weighted Allocation",$M388*_xll.BC.TURNOVER(Connection,$F388,,,O$2,O$3,IF(ApplyDimOnActuals="Yes",_xlfn.HSTACK(DimArray,DimValuesArray),""))*$A388/IF($H388=0,12,$H388),"Manual Allocation",AA388))</f>
        <v/>
      </c>
      <c r="P388" s="14" t="str" cm="1">
        <f t="array" ref="P388">IF($F388="","",_xlfn.SWITCH($L388,"Equal allocation",ROUND($M388/12,2),"Weighted Allocation",$M388*_xll.BC.TURNOVER(Connection,$F388,,,P$2,P$3,IF(ApplyDimOnActuals="Yes",_xlfn.HSTACK(DimArray,DimValuesArray),""))*$A388/IF($H388=0,12,$H388),"Manual Allocation",AB388))</f>
        <v/>
      </c>
      <c r="Q388" s="14" t="str" cm="1">
        <f t="array" ref="Q388">IF($F388="","",_xlfn.SWITCH($L388,"Equal allocation",ROUND($M388/12,2),"Weighted Allocation",$M388*_xll.BC.TURNOVER(Connection,$F388,,,Q$2,Q$3,IF(ApplyDimOnActuals="Yes",_xlfn.HSTACK(DimArray,DimValuesArray),""))*$A388/IF($H388=0,12,$H388),"Manual Allocation",AC388))</f>
        <v/>
      </c>
      <c r="R388" s="14" t="str" cm="1">
        <f t="array" ref="R388">IF($F388="","",_xlfn.SWITCH($L388,"Equal allocation",ROUND($M388/12,2),"Weighted Allocation",$M388*_xll.BC.TURNOVER(Connection,$F388,,,R$2,R$3,IF(ApplyDimOnActuals="Yes",_xlfn.HSTACK(DimArray,DimValuesArray),""))*$A388/IF($H388=0,12,$H388),"Manual Allocation",AD388))</f>
        <v/>
      </c>
      <c r="S388" s="14" t="str" cm="1">
        <f t="array" ref="S388">IF($F388="","",_xlfn.SWITCH($L388,"Equal allocation",ROUND($M388/12,2),"Weighted Allocation",$M388*_xll.BC.TURNOVER(Connection,$F388,,,S$2,S$3,IF(ApplyDimOnActuals="Yes",_xlfn.HSTACK(DimArray,DimValuesArray),""))*$A388/IF($H388=0,12,$H388),"Manual Allocation",AE388))</f>
        <v/>
      </c>
      <c r="T388" s="14" t="str" cm="1">
        <f t="array" ref="T388">IF($F388="","",_xlfn.SWITCH($L388,"Equal allocation",ROUND($M388/12,2),"Weighted Allocation",$M388*_xll.BC.TURNOVER(Connection,$F388,,,T$2,T$3,IF(ApplyDimOnActuals="Yes",_xlfn.HSTACK(DimArray,DimValuesArray),""))*$A388/IF($H388=0,12,$H388),"Manual Allocation",AF388))</f>
        <v/>
      </c>
      <c r="U388" s="14" t="str" cm="1">
        <f t="array" ref="U388">IF($F388="","",_xlfn.SWITCH($L388,"Equal allocation",ROUND($M388/12,2),"Weighted Allocation",$M388*_xll.BC.TURNOVER(Connection,$F388,,,U$2,U$3,IF(ApplyDimOnActuals="Yes",_xlfn.HSTACK(DimArray,DimValuesArray),""))*$A388/IF($H388=0,12,$H388),"Manual Allocation",AG388))</f>
        <v/>
      </c>
      <c r="V388" s="14" t="str" cm="1">
        <f t="array" ref="V388">IF($F388="","",_xlfn.SWITCH($L388,"Equal allocation",ROUND($M388/12,2),"Weighted Allocation",$M388*_xll.BC.TURNOVER(Connection,$F388,,,V$2,V$3,IF(ApplyDimOnActuals="Yes",_xlfn.HSTACK(DimArray,DimValuesArray),""))*$A388/IF($H388=0,12,$H388),"Manual Allocation",AH388))</f>
        <v/>
      </c>
      <c r="W388" s="14" t="str" cm="1">
        <f t="array" ref="W388">IF($F388="","",_xlfn.SWITCH($L388,"Equal allocation",ROUND($M388/12,2),"Weighted Allocation",$M388*_xll.BC.TURNOVER(Connection,$F388,,,W$2,W$3,IF(ApplyDimOnActuals="Yes",_xlfn.HSTACK(DimArray,DimValuesArray),""))*$A388/IF($H388=0,12,$H388),"Manual Allocation",AI388))</f>
        <v/>
      </c>
      <c r="X388" s="14" t="str" cm="1">
        <f t="array" ref="X388">IF($F388="","",_xlfn.SWITCH($L388,"Equal allocation",ROUND($M388/12,2),"Weighted Allocation",$M388*_xll.BC.TURNOVER(Connection,$F388,,,X$2,X$3,IF(ApplyDimOnActuals="Yes",_xlfn.HSTACK(DimArray,DimValuesArray),""))*$A388/IF($H388=0,12,$H388),"Manual Allocation",AJ388))</f>
        <v/>
      </c>
      <c r="Y388" s="14" t="str" cm="1">
        <f t="array" ref="Y388">IF($F388="","",_xlfn.SWITCH($L388,"Equal allocation",ROUND($M388/12,2),"Weighted Allocation",$M388*_xll.BC.TURNOVER(Connection,$F388,,,Y$2,Y$3,IF(ApplyDimOnActuals="Yes",_xlfn.HSTACK(DimArray,DimValuesArray),""))*$A388/IF($H388=0,12,$H388),"Manual Allocation",AK388))</f>
        <v/>
      </c>
      <c r="Z388" s="14" t="str" cm="1">
        <f t="array" ref="Z388">IF($F388="","",_xlfn.SWITCH($L388,"Equal allocation",ROUND($M388/12,2),"Weighted Allocation",$M388*_xll.BC.TURNOVER(Connection,$F388,,,Z$2,Z$3,IF(ApplyDimOnActuals="Yes",_xlfn.HSTACK(DimArray,DimValuesArray),""))*$A388/IF($H388=0,12,$H388),"Manual Allocation",AL388))</f>
        <v/>
      </c>
    </row>
    <row r="389" spans="12:26" x14ac:dyDescent="0.45">
      <c r="L389" s="15" t="str">
        <f t="shared" si="17"/>
        <v/>
      </c>
      <c r="M389" s="14" t="str">
        <f t="shared" si="16"/>
        <v/>
      </c>
      <c r="N389" s="14" t="str">
        <f t="shared" si="18"/>
        <v/>
      </c>
      <c r="O389" s="14" t="str" cm="1">
        <f t="array" ref="O389">IF($F389="","",_xlfn.SWITCH($L389,"Equal allocation",ROUND($M389/12,2),"Weighted Allocation",$M389*_xll.BC.TURNOVER(Connection,$F389,,,O$2,O$3,IF(ApplyDimOnActuals="Yes",_xlfn.HSTACK(DimArray,DimValuesArray),""))*$A389/IF($H389=0,12,$H389),"Manual Allocation",AA389))</f>
        <v/>
      </c>
      <c r="P389" s="14" t="str" cm="1">
        <f t="array" ref="P389">IF($F389="","",_xlfn.SWITCH($L389,"Equal allocation",ROUND($M389/12,2),"Weighted Allocation",$M389*_xll.BC.TURNOVER(Connection,$F389,,,P$2,P$3,IF(ApplyDimOnActuals="Yes",_xlfn.HSTACK(DimArray,DimValuesArray),""))*$A389/IF($H389=0,12,$H389),"Manual Allocation",AB389))</f>
        <v/>
      </c>
      <c r="Q389" s="14" t="str" cm="1">
        <f t="array" ref="Q389">IF($F389="","",_xlfn.SWITCH($L389,"Equal allocation",ROUND($M389/12,2),"Weighted Allocation",$M389*_xll.BC.TURNOVER(Connection,$F389,,,Q$2,Q$3,IF(ApplyDimOnActuals="Yes",_xlfn.HSTACK(DimArray,DimValuesArray),""))*$A389/IF($H389=0,12,$H389),"Manual Allocation",AC389))</f>
        <v/>
      </c>
      <c r="R389" s="14" t="str" cm="1">
        <f t="array" ref="R389">IF($F389="","",_xlfn.SWITCH($L389,"Equal allocation",ROUND($M389/12,2),"Weighted Allocation",$M389*_xll.BC.TURNOVER(Connection,$F389,,,R$2,R$3,IF(ApplyDimOnActuals="Yes",_xlfn.HSTACK(DimArray,DimValuesArray),""))*$A389/IF($H389=0,12,$H389),"Manual Allocation",AD389))</f>
        <v/>
      </c>
      <c r="S389" s="14" t="str" cm="1">
        <f t="array" ref="S389">IF($F389="","",_xlfn.SWITCH($L389,"Equal allocation",ROUND($M389/12,2),"Weighted Allocation",$M389*_xll.BC.TURNOVER(Connection,$F389,,,S$2,S$3,IF(ApplyDimOnActuals="Yes",_xlfn.HSTACK(DimArray,DimValuesArray),""))*$A389/IF($H389=0,12,$H389),"Manual Allocation",AE389))</f>
        <v/>
      </c>
      <c r="T389" s="14" t="str" cm="1">
        <f t="array" ref="T389">IF($F389="","",_xlfn.SWITCH($L389,"Equal allocation",ROUND($M389/12,2),"Weighted Allocation",$M389*_xll.BC.TURNOVER(Connection,$F389,,,T$2,T$3,IF(ApplyDimOnActuals="Yes",_xlfn.HSTACK(DimArray,DimValuesArray),""))*$A389/IF($H389=0,12,$H389),"Manual Allocation",AF389))</f>
        <v/>
      </c>
      <c r="U389" s="14" t="str" cm="1">
        <f t="array" ref="U389">IF($F389="","",_xlfn.SWITCH($L389,"Equal allocation",ROUND($M389/12,2),"Weighted Allocation",$M389*_xll.BC.TURNOVER(Connection,$F389,,,U$2,U$3,IF(ApplyDimOnActuals="Yes",_xlfn.HSTACK(DimArray,DimValuesArray),""))*$A389/IF($H389=0,12,$H389),"Manual Allocation",AG389))</f>
        <v/>
      </c>
      <c r="V389" s="14" t="str" cm="1">
        <f t="array" ref="V389">IF($F389="","",_xlfn.SWITCH($L389,"Equal allocation",ROUND($M389/12,2),"Weighted Allocation",$M389*_xll.BC.TURNOVER(Connection,$F389,,,V$2,V$3,IF(ApplyDimOnActuals="Yes",_xlfn.HSTACK(DimArray,DimValuesArray),""))*$A389/IF($H389=0,12,$H389),"Manual Allocation",AH389))</f>
        <v/>
      </c>
      <c r="W389" s="14" t="str" cm="1">
        <f t="array" ref="W389">IF($F389="","",_xlfn.SWITCH($L389,"Equal allocation",ROUND($M389/12,2),"Weighted Allocation",$M389*_xll.BC.TURNOVER(Connection,$F389,,,W$2,W$3,IF(ApplyDimOnActuals="Yes",_xlfn.HSTACK(DimArray,DimValuesArray),""))*$A389/IF($H389=0,12,$H389),"Manual Allocation",AI389))</f>
        <v/>
      </c>
      <c r="X389" s="14" t="str" cm="1">
        <f t="array" ref="X389">IF($F389="","",_xlfn.SWITCH($L389,"Equal allocation",ROUND($M389/12,2),"Weighted Allocation",$M389*_xll.BC.TURNOVER(Connection,$F389,,,X$2,X$3,IF(ApplyDimOnActuals="Yes",_xlfn.HSTACK(DimArray,DimValuesArray),""))*$A389/IF($H389=0,12,$H389),"Manual Allocation",AJ389))</f>
        <v/>
      </c>
      <c r="Y389" s="14" t="str" cm="1">
        <f t="array" ref="Y389">IF($F389="","",_xlfn.SWITCH($L389,"Equal allocation",ROUND($M389/12,2),"Weighted Allocation",$M389*_xll.BC.TURNOVER(Connection,$F389,,,Y$2,Y$3,IF(ApplyDimOnActuals="Yes",_xlfn.HSTACK(DimArray,DimValuesArray),""))*$A389/IF($H389=0,12,$H389),"Manual Allocation",AK389))</f>
        <v/>
      </c>
      <c r="Z389" s="14" t="str" cm="1">
        <f t="array" ref="Z389">IF($F389="","",_xlfn.SWITCH($L389,"Equal allocation",ROUND($M389/12,2),"Weighted Allocation",$M389*_xll.BC.TURNOVER(Connection,$F389,,,Z$2,Z$3,IF(ApplyDimOnActuals="Yes",_xlfn.HSTACK(DimArray,DimValuesArray),""))*$A389/IF($H389=0,12,$H389),"Manual Allocation",AL389))</f>
        <v/>
      </c>
    </row>
    <row r="390" spans="12:26" x14ac:dyDescent="0.45">
      <c r="L390" s="15" t="str">
        <f t="shared" si="17"/>
        <v/>
      </c>
      <c r="M390" s="14" t="str">
        <f t="shared" si="16"/>
        <v/>
      </c>
      <c r="N390" s="14" t="str">
        <f t="shared" si="18"/>
        <v/>
      </c>
      <c r="O390" s="14" t="str" cm="1">
        <f t="array" ref="O390">IF($F390="","",_xlfn.SWITCH($L390,"Equal allocation",ROUND($M390/12,2),"Weighted Allocation",$M390*_xll.BC.TURNOVER(Connection,$F390,,,O$2,O$3,IF(ApplyDimOnActuals="Yes",_xlfn.HSTACK(DimArray,DimValuesArray),""))*$A390/IF($H390=0,12,$H390),"Manual Allocation",AA390))</f>
        <v/>
      </c>
      <c r="P390" s="14" t="str" cm="1">
        <f t="array" ref="P390">IF($F390="","",_xlfn.SWITCH($L390,"Equal allocation",ROUND($M390/12,2),"Weighted Allocation",$M390*_xll.BC.TURNOVER(Connection,$F390,,,P$2,P$3,IF(ApplyDimOnActuals="Yes",_xlfn.HSTACK(DimArray,DimValuesArray),""))*$A390/IF($H390=0,12,$H390),"Manual Allocation",AB390))</f>
        <v/>
      </c>
      <c r="Q390" s="14" t="str" cm="1">
        <f t="array" ref="Q390">IF($F390="","",_xlfn.SWITCH($L390,"Equal allocation",ROUND($M390/12,2),"Weighted Allocation",$M390*_xll.BC.TURNOVER(Connection,$F390,,,Q$2,Q$3,IF(ApplyDimOnActuals="Yes",_xlfn.HSTACK(DimArray,DimValuesArray),""))*$A390/IF($H390=0,12,$H390),"Manual Allocation",AC390))</f>
        <v/>
      </c>
      <c r="R390" s="14" t="str" cm="1">
        <f t="array" ref="R390">IF($F390="","",_xlfn.SWITCH($L390,"Equal allocation",ROUND($M390/12,2),"Weighted Allocation",$M390*_xll.BC.TURNOVER(Connection,$F390,,,R$2,R$3,IF(ApplyDimOnActuals="Yes",_xlfn.HSTACK(DimArray,DimValuesArray),""))*$A390/IF($H390=0,12,$H390),"Manual Allocation",AD390))</f>
        <v/>
      </c>
      <c r="S390" s="14" t="str" cm="1">
        <f t="array" ref="S390">IF($F390="","",_xlfn.SWITCH($L390,"Equal allocation",ROUND($M390/12,2),"Weighted Allocation",$M390*_xll.BC.TURNOVER(Connection,$F390,,,S$2,S$3,IF(ApplyDimOnActuals="Yes",_xlfn.HSTACK(DimArray,DimValuesArray),""))*$A390/IF($H390=0,12,$H390),"Manual Allocation",AE390))</f>
        <v/>
      </c>
      <c r="T390" s="14" t="str" cm="1">
        <f t="array" ref="T390">IF($F390="","",_xlfn.SWITCH($L390,"Equal allocation",ROUND($M390/12,2),"Weighted Allocation",$M390*_xll.BC.TURNOVER(Connection,$F390,,,T$2,T$3,IF(ApplyDimOnActuals="Yes",_xlfn.HSTACK(DimArray,DimValuesArray),""))*$A390/IF($H390=0,12,$H390),"Manual Allocation",AF390))</f>
        <v/>
      </c>
      <c r="U390" s="14" t="str" cm="1">
        <f t="array" ref="U390">IF($F390="","",_xlfn.SWITCH($L390,"Equal allocation",ROUND($M390/12,2),"Weighted Allocation",$M390*_xll.BC.TURNOVER(Connection,$F390,,,U$2,U$3,IF(ApplyDimOnActuals="Yes",_xlfn.HSTACK(DimArray,DimValuesArray),""))*$A390/IF($H390=0,12,$H390),"Manual Allocation",AG390))</f>
        <v/>
      </c>
      <c r="V390" s="14" t="str" cm="1">
        <f t="array" ref="V390">IF($F390="","",_xlfn.SWITCH($L390,"Equal allocation",ROUND($M390/12,2),"Weighted Allocation",$M390*_xll.BC.TURNOVER(Connection,$F390,,,V$2,V$3,IF(ApplyDimOnActuals="Yes",_xlfn.HSTACK(DimArray,DimValuesArray),""))*$A390/IF($H390=0,12,$H390),"Manual Allocation",AH390))</f>
        <v/>
      </c>
      <c r="W390" s="14" t="str" cm="1">
        <f t="array" ref="W390">IF($F390="","",_xlfn.SWITCH($L390,"Equal allocation",ROUND($M390/12,2),"Weighted Allocation",$M390*_xll.BC.TURNOVER(Connection,$F390,,,W$2,W$3,IF(ApplyDimOnActuals="Yes",_xlfn.HSTACK(DimArray,DimValuesArray),""))*$A390/IF($H390=0,12,$H390),"Manual Allocation",AI390))</f>
        <v/>
      </c>
      <c r="X390" s="14" t="str" cm="1">
        <f t="array" ref="X390">IF($F390="","",_xlfn.SWITCH($L390,"Equal allocation",ROUND($M390/12,2),"Weighted Allocation",$M390*_xll.BC.TURNOVER(Connection,$F390,,,X$2,X$3,IF(ApplyDimOnActuals="Yes",_xlfn.HSTACK(DimArray,DimValuesArray),""))*$A390/IF($H390=0,12,$H390),"Manual Allocation",AJ390))</f>
        <v/>
      </c>
      <c r="Y390" s="14" t="str" cm="1">
        <f t="array" ref="Y390">IF($F390="","",_xlfn.SWITCH($L390,"Equal allocation",ROUND($M390/12,2),"Weighted Allocation",$M390*_xll.BC.TURNOVER(Connection,$F390,,,Y$2,Y$3,IF(ApplyDimOnActuals="Yes",_xlfn.HSTACK(DimArray,DimValuesArray),""))*$A390/IF($H390=0,12,$H390),"Manual Allocation",AK390))</f>
        <v/>
      </c>
      <c r="Z390" s="14" t="str" cm="1">
        <f t="array" ref="Z390">IF($F390="","",_xlfn.SWITCH($L390,"Equal allocation",ROUND($M390/12,2),"Weighted Allocation",$M390*_xll.BC.TURNOVER(Connection,$F390,,,Z$2,Z$3,IF(ApplyDimOnActuals="Yes",_xlfn.HSTACK(DimArray,DimValuesArray),""))*$A390/IF($H390=0,12,$H390),"Manual Allocation",AL390))</f>
        <v/>
      </c>
    </row>
    <row r="391" spans="12:26" x14ac:dyDescent="0.45">
      <c r="L391" s="15" t="str">
        <f t="shared" si="17"/>
        <v/>
      </c>
      <c r="M391" s="14" t="str">
        <f t="shared" si="16"/>
        <v/>
      </c>
      <c r="N391" s="14" t="str">
        <f t="shared" si="18"/>
        <v/>
      </c>
      <c r="O391" s="14" t="str" cm="1">
        <f t="array" ref="O391">IF($F391="","",_xlfn.SWITCH($L391,"Equal allocation",ROUND($M391/12,2),"Weighted Allocation",$M391*_xll.BC.TURNOVER(Connection,$F391,,,O$2,O$3,IF(ApplyDimOnActuals="Yes",_xlfn.HSTACK(DimArray,DimValuesArray),""))*$A391/IF($H391=0,12,$H391),"Manual Allocation",AA391))</f>
        <v/>
      </c>
      <c r="P391" s="14" t="str" cm="1">
        <f t="array" ref="P391">IF($F391="","",_xlfn.SWITCH($L391,"Equal allocation",ROUND($M391/12,2),"Weighted Allocation",$M391*_xll.BC.TURNOVER(Connection,$F391,,,P$2,P$3,IF(ApplyDimOnActuals="Yes",_xlfn.HSTACK(DimArray,DimValuesArray),""))*$A391/IF($H391=0,12,$H391),"Manual Allocation",AB391))</f>
        <v/>
      </c>
      <c r="Q391" s="14" t="str" cm="1">
        <f t="array" ref="Q391">IF($F391="","",_xlfn.SWITCH($L391,"Equal allocation",ROUND($M391/12,2),"Weighted Allocation",$M391*_xll.BC.TURNOVER(Connection,$F391,,,Q$2,Q$3,IF(ApplyDimOnActuals="Yes",_xlfn.HSTACK(DimArray,DimValuesArray),""))*$A391/IF($H391=0,12,$H391),"Manual Allocation",AC391))</f>
        <v/>
      </c>
      <c r="R391" s="14" t="str" cm="1">
        <f t="array" ref="R391">IF($F391="","",_xlfn.SWITCH($L391,"Equal allocation",ROUND($M391/12,2),"Weighted Allocation",$M391*_xll.BC.TURNOVER(Connection,$F391,,,R$2,R$3,IF(ApplyDimOnActuals="Yes",_xlfn.HSTACK(DimArray,DimValuesArray),""))*$A391/IF($H391=0,12,$H391),"Manual Allocation",AD391))</f>
        <v/>
      </c>
      <c r="S391" s="14" t="str" cm="1">
        <f t="array" ref="S391">IF($F391="","",_xlfn.SWITCH($L391,"Equal allocation",ROUND($M391/12,2),"Weighted Allocation",$M391*_xll.BC.TURNOVER(Connection,$F391,,,S$2,S$3,IF(ApplyDimOnActuals="Yes",_xlfn.HSTACK(DimArray,DimValuesArray),""))*$A391/IF($H391=0,12,$H391),"Manual Allocation",AE391))</f>
        <v/>
      </c>
      <c r="T391" s="14" t="str" cm="1">
        <f t="array" ref="T391">IF($F391="","",_xlfn.SWITCH($L391,"Equal allocation",ROUND($M391/12,2),"Weighted Allocation",$M391*_xll.BC.TURNOVER(Connection,$F391,,,T$2,T$3,IF(ApplyDimOnActuals="Yes",_xlfn.HSTACK(DimArray,DimValuesArray),""))*$A391/IF($H391=0,12,$H391),"Manual Allocation",AF391))</f>
        <v/>
      </c>
      <c r="U391" s="14" t="str" cm="1">
        <f t="array" ref="U391">IF($F391="","",_xlfn.SWITCH($L391,"Equal allocation",ROUND($M391/12,2),"Weighted Allocation",$M391*_xll.BC.TURNOVER(Connection,$F391,,,U$2,U$3,IF(ApplyDimOnActuals="Yes",_xlfn.HSTACK(DimArray,DimValuesArray),""))*$A391/IF($H391=0,12,$H391),"Manual Allocation",AG391))</f>
        <v/>
      </c>
      <c r="V391" s="14" t="str" cm="1">
        <f t="array" ref="V391">IF($F391="","",_xlfn.SWITCH($L391,"Equal allocation",ROUND($M391/12,2),"Weighted Allocation",$M391*_xll.BC.TURNOVER(Connection,$F391,,,V$2,V$3,IF(ApplyDimOnActuals="Yes",_xlfn.HSTACK(DimArray,DimValuesArray),""))*$A391/IF($H391=0,12,$H391),"Manual Allocation",AH391))</f>
        <v/>
      </c>
      <c r="W391" s="14" t="str" cm="1">
        <f t="array" ref="W391">IF($F391="","",_xlfn.SWITCH($L391,"Equal allocation",ROUND($M391/12,2),"Weighted Allocation",$M391*_xll.BC.TURNOVER(Connection,$F391,,,W$2,W$3,IF(ApplyDimOnActuals="Yes",_xlfn.HSTACK(DimArray,DimValuesArray),""))*$A391/IF($H391=0,12,$H391),"Manual Allocation",AI391))</f>
        <v/>
      </c>
      <c r="X391" s="14" t="str" cm="1">
        <f t="array" ref="X391">IF($F391="","",_xlfn.SWITCH($L391,"Equal allocation",ROUND($M391/12,2),"Weighted Allocation",$M391*_xll.BC.TURNOVER(Connection,$F391,,,X$2,X$3,IF(ApplyDimOnActuals="Yes",_xlfn.HSTACK(DimArray,DimValuesArray),""))*$A391/IF($H391=0,12,$H391),"Manual Allocation",AJ391))</f>
        <v/>
      </c>
      <c r="Y391" s="14" t="str" cm="1">
        <f t="array" ref="Y391">IF($F391="","",_xlfn.SWITCH($L391,"Equal allocation",ROUND($M391/12,2),"Weighted Allocation",$M391*_xll.BC.TURNOVER(Connection,$F391,,,Y$2,Y$3,IF(ApplyDimOnActuals="Yes",_xlfn.HSTACK(DimArray,DimValuesArray),""))*$A391/IF($H391=0,12,$H391),"Manual Allocation",AK391))</f>
        <v/>
      </c>
      <c r="Z391" s="14" t="str" cm="1">
        <f t="array" ref="Z391">IF($F391="","",_xlfn.SWITCH($L391,"Equal allocation",ROUND($M391/12,2),"Weighted Allocation",$M391*_xll.BC.TURNOVER(Connection,$F391,,,Z$2,Z$3,IF(ApplyDimOnActuals="Yes",_xlfn.HSTACK(DimArray,DimValuesArray),""))*$A391/IF($H391=0,12,$H391),"Manual Allocation",AL391))</f>
        <v/>
      </c>
    </row>
    <row r="392" spans="12:26" x14ac:dyDescent="0.45">
      <c r="L392" s="15" t="str">
        <f t="shared" si="17"/>
        <v/>
      </c>
      <c r="M392" s="14" t="str">
        <f t="shared" si="16"/>
        <v/>
      </c>
      <c r="N392" s="14" t="str">
        <f t="shared" si="18"/>
        <v/>
      </c>
      <c r="O392" s="14" t="str" cm="1">
        <f t="array" ref="O392">IF($F392="","",_xlfn.SWITCH($L392,"Equal allocation",ROUND($M392/12,2),"Weighted Allocation",$M392*_xll.BC.TURNOVER(Connection,$F392,,,O$2,O$3,IF(ApplyDimOnActuals="Yes",_xlfn.HSTACK(DimArray,DimValuesArray),""))*$A392/IF($H392=0,12,$H392),"Manual Allocation",AA392))</f>
        <v/>
      </c>
      <c r="P392" s="14" t="str" cm="1">
        <f t="array" ref="P392">IF($F392="","",_xlfn.SWITCH($L392,"Equal allocation",ROUND($M392/12,2),"Weighted Allocation",$M392*_xll.BC.TURNOVER(Connection,$F392,,,P$2,P$3,IF(ApplyDimOnActuals="Yes",_xlfn.HSTACK(DimArray,DimValuesArray),""))*$A392/IF($H392=0,12,$H392),"Manual Allocation",AB392))</f>
        <v/>
      </c>
      <c r="Q392" s="14" t="str" cm="1">
        <f t="array" ref="Q392">IF($F392="","",_xlfn.SWITCH($L392,"Equal allocation",ROUND($M392/12,2),"Weighted Allocation",$M392*_xll.BC.TURNOVER(Connection,$F392,,,Q$2,Q$3,IF(ApplyDimOnActuals="Yes",_xlfn.HSTACK(DimArray,DimValuesArray),""))*$A392/IF($H392=0,12,$H392),"Manual Allocation",AC392))</f>
        <v/>
      </c>
      <c r="R392" s="14" t="str" cm="1">
        <f t="array" ref="R392">IF($F392="","",_xlfn.SWITCH($L392,"Equal allocation",ROUND($M392/12,2),"Weighted Allocation",$M392*_xll.BC.TURNOVER(Connection,$F392,,,R$2,R$3,IF(ApplyDimOnActuals="Yes",_xlfn.HSTACK(DimArray,DimValuesArray),""))*$A392/IF($H392=0,12,$H392),"Manual Allocation",AD392))</f>
        <v/>
      </c>
      <c r="S392" s="14" t="str" cm="1">
        <f t="array" ref="S392">IF($F392="","",_xlfn.SWITCH($L392,"Equal allocation",ROUND($M392/12,2),"Weighted Allocation",$M392*_xll.BC.TURNOVER(Connection,$F392,,,S$2,S$3,IF(ApplyDimOnActuals="Yes",_xlfn.HSTACK(DimArray,DimValuesArray),""))*$A392/IF($H392=0,12,$H392),"Manual Allocation",AE392))</f>
        <v/>
      </c>
      <c r="T392" s="14" t="str" cm="1">
        <f t="array" ref="T392">IF($F392="","",_xlfn.SWITCH($L392,"Equal allocation",ROUND($M392/12,2),"Weighted Allocation",$M392*_xll.BC.TURNOVER(Connection,$F392,,,T$2,T$3,IF(ApplyDimOnActuals="Yes",_xlfn.HSTACK(DimArray,DimValuesArray),""))*$A392/IF($H392=0,12,$H392),"Manual Allocation",AF392))</f>
        <v/>
      </c>
      <c r="U392" s="14" t="str" cm="1">
        <f t="array" ref="U392">IF($F392="","",_xlfn.SWITCH($L392,"Equal allocation",ROUND($M392/12,2),"Weighted Allocation",$M392*_xll.BC.TURNOVER(Connection,$F392,,,U$2,U$3,IF(ApplyDimOnActuals="Yes",_xlfn.HSTACK(DimArray,DimValuesArray),""))*$A392/IF($H392=0,12,$H392),"Manual Allocation",AG392))</f>
        <v/>
      </c>
      <c r="V392" s="14" t="str" cm="1">
        <f t="array" ref="V392">IF($F392="","",_xlfn.SWITCH($L392,"Equal allocation",ROUND($M392/12,2),"Weighted Allocation",$M392*_xll.BC.TURNOVER(Connection,$F392,,,V$2,V$3,IF(ApplyDimOnActuals="Yes",_xlfn.HSTACK(DimArray,DimValuesArray),""))*$A392/IF($H392=0,12,$H392),"Manual Allocation",AH392))</f>
        <v/>
      </c>
      <c r="W392" s="14" t="str" cm="1">
        <f t="array" ref="W392">IF($F392="","",_xlfn.SWITCH($L392,"Equal allocation",ROUND($M392/12,2),"Weighted Allocation",$M392*_xll.BC.TURNOVER(Connection,$F392,,,W$2,W$3,IF(ApplyDimOnActuals="Yes",_xlfn.HSTACK(DimArray,DimValuesArray),""))*$A392/IF($H392=0,12,$H392),"Manual Allocation",AI392))</f>
        <v/>
      </c>
      <c r="X392" s="14" t="str" cm="1">
        <f t="array" ref="X392">IF($F392="","",_xlfn.SWITCH($L392,"Equal allocation",ROUND($M392/12,2),"Weighted Allocation",$M392*_xll.BC.TURNOVER(Connection,$F392,,,X$2,X$3,IF(ApplyDimOnActuals="Yes",_xlfn.HSTACK(DimArray,DimValuesArray),""))*$A392/IF($H392=0,12,$H392),"Manual Allocation",AJ392))</f>
        <v/>
      </c>
      <c r="Y392" s="14" t="str" cm="1">
        <f t="array" ref="Y392">IF($F392="","",_xlfn.SWITCH($L392,"Equal allocation",ROUND($M392/12,2),"Weighted Allocation",$M392*_xll.BC.TURNOVER(Connection,$F392,,,Y$2,Y$3,IF(ApplyDimOnActuals="Yes",_xlfn.HSTACK(DimArray,DimValuesArray),""))*$A392/IF($H392=0,12,$H392),"Manual Allocation",AK392))</f>
        <v/>
      </c>
      <c r="Z392" s="14" t="str" cm="1">
        <f t="array" ref="Z392">IF($F392="","",_xlfn.SWITCH($L392,"Equal allocation",ROUND($M392/12,2),"Weighted Allocation",$M392*_xll.BC.TURNOVER(Connection,$F392,,,Z$2,Z$3,IF(ApplyDimOnActuals="Yes",_xlfn.HSTACK(DimArray,DimValuesArray),""))*$A392/IF($H392=0,12,$H392),"Manual Allocation",AL392))</f>
        <v/>
      </c>
    </row>
    <row r="393" spans="12:26" x14ac:dyDescent="0.45">
      <c r="L393" s="15" t="str">
        <f t="shared" si="17"/>
        <v/>
      </c>
      <c r="M393" s="14" t="str">
        <f t="shared" si="16"/>
        <v/>
      </c>
      <c r="N393" s="14" t="str">
        <f t="shared" si="18"/>
        <v/>
      </c>
      <c r="O393" s="14" t="str" cm="1">
        <f t="array" ref="O393">IF($F393="","",_xlfn.SWITCH($L393,"Equal allocation",ROUND($M393/12,2),"Weighted Allocation",$M393*_xll.BC.TURNOVER(Connection,$F393,,,O$2,O$3,IF(ApplyDimOnActuals="Yes",_xlfn.HSTACK(DimArray,DimValuesArray),""))*$A393/IF($H393=0,12,$H393),"Manual Allocation",AA393))</f>
        <v/>
      </c>
      <c r="P393" s="14" t="str" cm="1">
        <f t="array" ref="P393">IF($F393="","",_xlfn.SWITCH($L393,"Equal allocation",ROUND($M393/12,2),"Weighted Allocation",$M393*_xll.BC.TURNOVER(Connection,$F393,,,P$2,P$3,IF(ApplyDimOnActuals="Yes",_xlfn.HSTACK(DimArray,DimValuesArray),""))*$A393/IF($H393=0,12,$H393),"Manual Allocation",AB393))</f>
        <v/>
      </c>
      <c r="Q393" s="14" t="str" cm="1">
        <f t="array" ref="Q393">IF($F393="","",_xlfn.SWITCH($L393,"Equal allocation",ROUND($M393/12,2),"Weighted Allocation",$M393*_xll.BC.TURNOVER(Connection,$F393,,,Q$2,Q$3,IF(ApplyDimOnActuals="Yes",_xlfn.HSTACK(DimArray,DimValuesArray),""))*$A393/IF($H393=0,12,$H393),"Manual Allocation",AC393))</f>
        <v/>
      </c>
      <c r="R393" s="14" t="str" cm="1">
        <f t="array" ref="R393">IF($F393="","",_xlfn.SWITCH($L393,"Equal allocation",ROUND($M393/12,2),"Weighted Allocation",$M393*_xll.BC.TURNOVER(Connection,$F393,,,R$2,R$3,IF(ApplyDimOnActuals="Yes",_xlfn.HSTACK(DimArray,DimValuesArray),""))*$A393/IF($H393=0,12,$H393),"Manual Allocation",AD393))</f>
        <v/>
      </c>
      <c r="S393" s="14" t="str" cm="1">
        <f t="array" ref="S393">IF($F393="","",_xlfn.SWITCH($L393,"Equal allocation",ROUND($M393/12,2),"Weighted Allocation",$M393*_xll.BC.TURNOVER(Connection,$F393,,,S$2,S$3,IF(ApplyDimOnActuals="Yes",_xlfn.HSTACK(DimArray,DimValuesArray),""))*$A393/IF($H393=0,12,$H393),"Manual Allocation",AE393))</f>
        <v/>
      </c>
      <c r="T393" s="14" t="str" cm="1">
        <f t="array" ref="T393">IF($F393="","",_xlfn.SWITCH($L393,"Equal allocation",ROUND($M393/12,2),"Weighted Allocation",$M393*_xll.BC.TURNOVER(Connection,$F393,,,T$2,T$3,IF(ApplyDimOnActuals="Yes",_xlfn.HSTACK(DimArray,DimValuesArray),""))*$A393/IF($H393=0,12,$H393),"Manual Allocation",AF393))</f>
        <v/>
      </c>
      <c r="U393" s="14" t="str" cm="1">
        <f t="array" ref="U393">IF($F393="","",_xlfn.SWITCH($L393,"Equal allocation",ROUND($M393/12,2),"Weighted Allocation",$M393*_xll.BC.TURNOVER(Connection,$F393,,,U$2,U$3,IF(ApplyDimOnActuals="Yes",_xlfn.HSTACK(DimArray,DimValuesArray),""))*$A393/IF($H393=0,12,$H393),"Manual Allocation",AG393))</f>
        <v/>
      </c>
      <c r="V393" s="14" t="str" cm="1">
        <f t="array" ref="V393">IF($F393="","",_xlfn.SWITCH($L393,"Equal allocation",ROUND($M393/12,2),"Weighted Allocation",$M393*_xll.BC.TURNOVER(Connection,$F393,,,V$2,V$3,IF(ApplyDimOnActuals="Yes",_xlfn.HSTACK(DimArray,DimValuesArray),""))*$A393/IF($H393=0,12,$H393),"Manual Allocation",AH393))</f>
        <v/>
      </c>
      <c r="W393" s="14" t="str" cm="1">
        <f t="array" ref="W393">IF($F393="","",_xlfn.SWITCH($L393,"Equal allocation",ROUND($M393/12,2),"Weighted Allocation",$M393*_xll.BC.TURNOVER(Connection,$F393,,,W$2,W$3,IF(ApplyDimOnActuals="Yes",_xlfn.HSTACK(DimArray,DimValuesArray),""))*$A393/IF($H393=0,12,$H393),"Manual Allocation",AI393))</f>
        <v/>
      </c>
      <c r="X393" s="14" t="str" cm="1">
        <f t="array" ref="X393">IF($F393="","",_xlfn.SWITCH($L393,"Equal allocation",ROUND($M393/12,2),"Weighted Allocation",$M393*_xll.BC.TURNOVER(Connection,$F393,,,X$2,X$3,IF(ApplyDimOnActuals="Yes",_xlfn.HSTACK(DimArray,DimValuesArray),""))*$A393/IF($H393=0,12,$H393),"Manual Allocation",AJ393))</f>
        <v/>
      </c>
      <c r="Y393" s="14" t="str" cm="1">
        <f t="array" ref="Y393">IF($F393="","",_xlfn.SWITCH($L393,"Equal allocation",ROUND($M393/12,2),"Weighted Allocation",$M393*_xll.BC.TURNOVER(Connection,$F393,,,Y$2,Y$3,IF(ApplyDimOnActuals="Yes",_xlfn.HSTACK(DimArray,DimValuesArray),""))*$A393/IF($H393=0,12,$H393),"Manual Allocation",AK393))</f>
        <v/>
      </c>
      <c r="Z393" s="14" t="str" cm="1">
        <f t="array" ref="Z393">IF($F393="","",_xlfn.SWITCH($L393,"Equal allocation",ROUND($M393/12,2),"Weighted Allocation",$M393*_xll.BC.TURNOVER(Connection,$F393,,,Z$2,Z$3,IF(ApplyDimOnActuals="Yes",_xlfn.HSTACK(DimArray,DimValuesArray),""))*$A393/IF($H393=0,12,$H393),"Manual Allocation",AL393))</f>
        <v/>
      </c>
    </row>
    <row r="394" spans="12:26" x14ac:dyDescent="0.45">
      <c r="L394" s="15" t="str">
        <f t="shared" si="17"/>
        <v/>
      </c>
      <c r="M394" s="14" t="str">
        <f t="shared" si="16"/>
        <v/>
      </c>
      <c r="N394" s="14" t="str">
        <f t="shared" si="18"/>
        <v/>
      </c>
      <c r="O394" s="14" t="str" cm="1">
        <f t="array" ref="O394">IF($F394="","",_xlfn.SWITCH($L394,"Equal allocation",ROUND($M394/12,2),"Weighted Allocation",$M394*_xll.BC.TURNOVER(Connection,$F394,,,O$2,O$3,IF(ApplyDimOnActuals="Yes",_xlfn.HSTACK(DimArray,DimValuesArray),""))*$A394/IF($H394=0,12,$H394),"Manual Allocation",AA394))</f>
        <v/>
      </c>
      <c r="P394" s="14" t="str" cm="1">
        <f t="array" ref="P394">IF($F394="","",_xlfn.SWITCH($L394,"Equal allocation",ROUND($M394/12,2),"Weighted Allocation",$M394*_xll.BC.TURNOVER(Connection,$F394,,,P$2,P$3,IF(ApplyDimOnActuals="Yes",_xlfn.HSTACK(DimArray,DimValuesArray),""))*$A394/IF($H394=0,12,$H394),"Manual Allocation",AB394))</f>
        <v/>
      </c>
      <c r="Q394" s="14" t="str" cm="1">
        <f t="array" ref="Q394">IF($F394="","",_xlfn.SWITCH($L394,"Equal allocation",ROUND($M394/12,2),"Weighted Allocation",$M394*_xll.BC.TURNOVER(Connection,$F394,,,Q$2,Q$3,IF(ApplyDimOnActuals="Yes",_xlfn.HSTACK(DimArray,DimValuesArray),""))*$A394/IF($H394=0,12,$H394),"Manual Allocation",AC394))</f>
        <v/>
      </c>
      <c r="R394" s="14" t="str" cm="1">
        <f t="array" ref="R394">IF($F394="","",_xlfn.SWITCH($L394,"Equal allocation",ROUND($M394/12,2),"Weighted Allocation",$M394*_xll.BC.TURNOVER(Connection,$F394,,,R$2,R$3,IF(ApplyDimOnActuals="Yes",_xlfn.HSTACK(DimArray,DimValuesArray),""))*$A394/IF($H394=0,12,$H394),"Manual Allocation",AD394))</f>
        <v/>
      </c>
      <c r="S394" s="14" t="str" cm="1">
        <f t="array" ref="S394">IF($F394="","",_xlfn.SWITCH($L394,"Equal allocation",ROUND($M394/12,2),"Weighted Allocation",$M394*_xll.BC.TURNOVER(Connection,$F394,,,S$2,S$3,IF(ApplyDimOnActuals="Yes",_xlfn.HSTACK(DimArray,DimValuesArray),""))*$A394/IF($H394=0,12,$H394),"Manual Allocation",AE394))</f>
        <v/>
      </c>
      <c r="T394" s="14" t="str" cm="1">
        <f t="array" ref="T394">IF($F394="","",_xlfn.SWITCH($L394,"Equal allocation",ROUND($M394/12,2),"Weighted Allocation",$M394*_xll.BC.TURNOVER(Connection,$F394,,,T$2,T$3,IF(ApplyDimOnActuals="Yes",_xlfn.HSTACK(DimArray,DimValuesArray),""))*$A394/IF($H394=0,12,$H394),"Manual Allocation",AF394))</f>
        <v/>
      </c>
      <c r="U394" s="14" t="str" cm="1">
        <f t="array" ref="U394">IF($F394="","",_xlfn.SWITCH($L394,"Equal allocation",ROUND($M394/12,2),"Weighted Allocation",$M394*_xll.BC.TURNOVER(Connection,$F394,,,U$2,U$3,IF(ApplyDimOnActuals="Yes",_xlfn.HSTACK(DimArray,DimValuesArray),""))*$A394/IF($H394=0,12,$H394),"Manual Allocation",AG394))</f>
        <v/>
      </c>
      <c r="V394" s="14" t="str" cm="1">
        <f t="array" ref="V394">IF($F394="","",_xlfn.SWITCH($L394,"Equal allocation",ROUND($M394/12,2),"Weighted Allocation",$M394*_xll.BC.TURNOVER(Connection,$F394,,,V$2,V$3,IF(ApplyDimOnActuals="Yes",_xlfn.HSTACK(DimArray,DimValuesArray),""))*$A394/IF($H394=0,12,$H394),"Manual Allocation",AH394))</f>
        <v/>
      </c>
      <c r="W394" s="14" t="str" cm="1">
        <f t="array" ref="W394">IF($F394="","",_xlfn.SWITCH($L394,"Equal allocation",ROUND($M394/12,2),"Weighted Allocation",$M394*_xll.BC.TURNOVER(Connection,$F394,,,W$2,W$3,IF(ApplyDimOnActuals="Yes",_xlfn.HSTACK(DimArray,DimValuesArray),""))*$A394/IF($H394=0,12,$H394),"Manual Allocation",AI394))</f>
        <v/>
      </c>
      <c r="X394" s="14" t="str" cm="1">
        <f t="array" ref="X394">IF($F394="","",_xlfn.SWITCH($L394,"Equal allocation",ROUND($M394/12,2),"Weighted Allocation",$M394*_xll.BC.TURNOVER(Connection,$F394,,,X$2,X$3,IF(ApplyDimOnActuals="Yes",_xlfn.HSTACK(DimArray,DimValuesArray),""))*$A394/IF($H394=0,12,$H394),"Manual Allocation",AJ394))</f>
        <v/>
      </c>
      <c r="Y394" s="14" t="str" cm="1">
        <f t="array" ref="Y394">IF($F394="","",_xlfn.SWITCH($L394,"Equal allocation",ROUND($M394/12,2),"Weighted Allocation",$M394*_xll.BC.TURNOVER(Connection,$F394,,,Y$2,Y$3,IF(ApplyDimOnActuals="Yes",_xlfn.HSTACK(DimArray,DimValuesArray),""))*$A394/IF($H394=0,12,$H394),"Manual Allocation",AK394))</f>
        <v/>
      </c>
      <c r="Z394" s="14" t="str" cm="1">
        <f t="array" ref="Z394">IF($F394="","",_xlfn.SWITCH($L394,"Equal allocation",ROUND($M394/12,2),"Weighted Allocation",$M394*_xll.BC.TURNOVER(Connection,$F394,,,Z$2,Z$3,IF(ApplyDimOnActuals="Yes",_xlfn.HSTACK(DimArray,DimValuesArray),""))*$A394/IF($H394=0,12,$H394),"Manual Allocation",AL394))</f>
        <v/>
      </c>
    </row>
    <row r="395" spans="12:26" x14ac:dyDescent="0.45">
      <c r="L395" s="15" t="str">
        <f t="shared" si="17"/>
        <v/>
      </c>
      <c r="M395" s="14" t="str">
        <f t="shared" si="16"/>
        <v/>
      </c>
      <c r="N395" s="14" t="str">
        <f t="shared" si="18"/>
        <v/>
      </c>
      <c r="O395" s="14" t="str" cm="1">
        <f t="array" ref="O395">IF($F395="","",_xlfn.SWITCH($L395,"Equal allocation",ROUND($M395/12,2),"Weighted Allocation",$M395*_xll.BC.TURNOVER(Connection,$F395,,,O$2,O$3,IF(ApplyDimOnActuals="Yes",_xlfn.HSTACK(DimArray,DimValuesArray),""))*$A395/IF($H395=0,12,$H395),"Manual Allocation",AA395))</f>
        <v/>
      </c>
      <c r="P395" s="14" t="str" cm="1">
        <f t="array" ref="P395">IF($F395="","",_xlfn.SWITCH($L395,"Equal allocation",ROUND($M395/12,2),"Weighted Allocation",$M395*_xll.BC.TURNOVER(Connection,$F395,,,P$2,P$3,IF(ApplyDimOnActuals="Yes",_xlfn.HSTACK(DimArray,DimValuesArray),""))*$A395/IF($H395=0,12,$H395),"Manual Allocation",AB395))</f>
        <v/>
      </c>
      <c r="Q395" s="14" t="str" cm="1">
        <f t="array" ref="Q395">IF($F395="","",_xlfn.SWITCH($L395,"Equal allocation",ROUND($M395/12,2),"Weighted Allocation",$M395*_xll.BC.TURNOVER(Connection,$F395,,,Q$2,Q$3,IF(ApplyDimOnActuals="Yes",_xlfn.HSTACK(DimArray,DimValuesArray),""))*$A395/IF($H395=0,12,$H395),"Manual Allocation",AC395))</f>
        <v/>
      </c>
      <c r="R395" s="14" t="str" cm="1">
        <f t="array" ref="R395">IF($F395="","",_xlfn.SWITCH($L395,"Equal allocation",ROUND($M395/12,2),"Weighted Allocation",$M395*_xll.BC.TURNOVER(Connection,$F395,,,R$2,R$3,IF(ApplyDimOnActuals="Yes",_xlfn.HSTACK(DimArray,DimValuesArray),""))*$A395/IF($H395=0,12,$H395),"Manual Allocation",AD395))</f>
        <v/>
      </c>
      <c r="S395" s="14" t="str" cm="1">
        <f t="array" ref="S395">IF($F395="","",_xlfn.SWITCH($L395,"Equal allocation",ROUND($M395/12,2),"Weighted Allocation",$M395*_xll.BC.TURNOVER(Connection,$F395,,,S$2,S$3,IF(ApplyDimOnActuals="Yes",_xlfn.HSTACK(DimArray,DimValuesArray),""))*$A395/IF($H395=0,12,$H395),"Manual Allocation",AE395))</f>
        <v/>
      </c>
      <c r="T395" s="14" t="str" cm="1">
        <f t="array" ref="T395">IF($F395="","",_xlfn.SWITCH($L395,"Equal allocation",ROUND($M395/12,2),"Weighted Allocation",$M395*_xll.BC.TURNOVER(Connection,$F395,,,T$2,T$3,IF(ApplyDimOnActuals="Yes",_xlfn.HSTACK(DimArray,DimValuesArray),""))*$A395/IF($H395=0,12,$H395),"Manual Allocation",AF395))</f>
        <v/>
      </c>
      <c r="U395" s="14" t="str" cm="1">
        <f t="array" ref="U395">IF($F395="","",_xlfn.SWITCH($L395,"Equal allocation",ROUND($M395/12,2),"Weighted Allocation",$M395*_xll.BC.TURNOVER(Connection,$F395,,,U$2,U$3,IF(ApplyDimOnActuals="Yes",_xlfn.HSTACK(DimArray,DimValuesArray),""))*$A395/IF($H395=0,12,$H395),"Manual Allocation",AG395))</f>
        <v/>
      </c>
      <c r="V395" s="14" t="str" cm="1">
        <f t="array" ref="V395">IF($F395="","",_xlfn.SWITCH($L395,"Equal allocation",ROUND($M395/12,2),"Weighted Allocation",$M395*_xll.BC.TURNOVER(Connection,$F395,,,V$2,V$3,IF(ApplyDimOnActuals="Yes",_xlfn.HSTACK(DimArray,DimValuesArray),""))*$A395/IF($H395=0,12,$H395),"Manual Allocation",AH395))</f>
        <v/>
      </c>
      <c r="W395" s="14" t="str" cm="1">
        <f t="array" ref="W395">IF($F395="","",_xlfn.SWITCH($L395,"Equal allocation",ROUND($M395/12,2),"Weighted Allocation",$M395*_xll.BC.TURNOVER(Connection,$F395,,,W$2,W$3,IF(ApplyDimOnActuals="Yes",_xlfn.HSTACK(DimArray,DimValuesArray),""))*$A395/IF($H395=0,12,$H395),"Manual Allocation",AI395))</f>
        <v/>
      </c>
      <c r="X395" s="14" t="str" cm="1">
        <f t="array" ref="X395">IF($F395="","",_xlfn.SWITCH($L395,"Equal allocation",ROUND($M395/12,2),"Weighted Allocation",$M395*_xll.BC.TURNOVER(Connection,$F395,,,X$2,X$3,IF(ApplyDimOnActuals="Yes",_xlfn.HSTACK(DimArray,DimValuesArray),""))*$A395/IF($H395=0,12,$H395),"Manual Allocation",AJ395))</f>
        <v/>
      </c>
      <c r="Y395" s="14" t="str" cm="1">
        <f t="array" ref="Y395">IF($F395="","",_xlfn.SWITCH($L395,"Equal allocation",ROUND($M395/12,2),"Weighted Allocation",$M395*_xll.BC.TURNOVER(Connection,$F395,,,Y$2,Y$3,IF(ApplyDimOnActuals="Yes",_xlfn.HSTACK(DimArray,DimValuesArray),""))*$A395/IF($H395=0,12,$H395),"Manual Allocation",AK395))</f>
        <v/>
      </c>
      <c r="Z395" s="14" t="str" cm="1">
        <f t="array" ref="Z395">IF($F395="","",_xlfn.SWITCH($L395,"Equal allocation",ROUND($M395/12,2),"Weighted Allocation",$M395*_xll.BC.TURNOVER(Connection,$F395,,,Z$2,Z$3,IF(ApplyDimOnActuals="Yes",_xlfn.HSTACK(DimArray,DimValuesArray),""))*$A395/IF($H395=0,12,$H395),"Manual Allocation",AL395))</f>
        <v/>
      </c>
    </row>
    <row r="396" spans="12:26" x14ac:dyDescent="0.45">
      <c r="L396" s="15" t="str">
        <f t="shared" si="17"/>
        <v/>
      </c>
      <c r="M396" s="14" t="str">
        <f t="shared" si="16"/>
        <v/>
      </c>
      <c r="N396" s="14" t="str">
        <f t="shared" si="18"/>
        <v/>
      </c>
      <c r="O396" s="14" t="str" cm="1">
        <f t="array" ref="O396">IF($F396="","",_xlfn.SWITCH($L396,"Equal allocation",ROUND($M396/12,2),"Weighted Allocation",$M396*_xll.BC.TURNOVER(Connection,$F396,,,O$2,O$3,IF(ApplyDimOnActuals="Yes",_xlfn.HSTACK(DimArray,DimValuesArray),""))*$A396/IF($H396=0,12,$H396),"Manual Allocation",AA396))</f>
        <v/>
      </c>
      <c r="P396" s="14" t="str" cm="1">
        <f t="array" ref="P396">IF($F396="","",_xlfn.SWITCH($L396,"Equal allocation",ROUND($M396/12,2),"Weighted Allocation",$M396*_xll.BC.TURNOVER(Connection,$F396,,,P$2,P$3,IF(ApplyDimOnActuals="Yes",_xlfn.HSTACK(DimArray,DimValuesArray),""))*$A396/IF($H396=0,12,$H396),"Manual Allocation",AB396))</f>
        <v/>
      </c>
      <c r="Q396" s="14" t="str" cm="1">
        <f t="array" ref="Q396">IF($F396="","",_xlfn.SWITCH($L396,"Equal allocation",ROUND($M396/12,2),"Weighted Allocation",$M396*_xll.BC.TURNOVER(Connection,$F396,,,Q$2,Q$3,IF(ApplyDimOnActuals="Yes",_xlfn.HSTACK(DimArray,DimValuesArray),""))*$A396/IF($H396=0,12,$H396),"Manual Allocation",AC396))</f>
        <v/>
      </c>
      <c r="R396" s="14" t="str" cm="1">
        <f t="array" ref="R396">IF($F396="","",_xlfn.SWITCH($L396,"Equal allocation",ROUND($M396/12,2),"Weighted Allocation",$M396*_xll.BC.TURNOVER(Connection,$F396,,,R$2,R$3,IF(ApplyDimOnActuals="Yes",_xlfn.HSTACK(DimArray,DimValuesArray),""))*$A396/IF($H396=0,12,$H396),"Manual Allocation",AD396))</f>
        <v/>
      </c>
      <c r="S396" s="14" t="str" cm="1">
        <f t="array" ref="S396">IF($F396="","",_xlfn.SWITCH($L396,"Equal allocation",ROUND($M396/12,2),"Weighted Allocation",$M396*_xll.BC.TURNOVER(Connection,$F396,,,S$2,S$3,IF(ApplyDimOnActuals="Yes",_xlfn.HSTACK(DimArray,DimValuesArray),""))*$A396/IF($H396=0,12,$H396),"Manual Allocation",AE396))</f>
        <v/>
      </c>
      <c r="T396" s="14" t="str" cm="1">
        <f t="array" ref="T396">IF($F396="","",_xlfn.SWITCH($L396,"Equal allocation",ROUND($M396/12,2),"Weighted Allocation",$M396*_xll.BC.TURNOVER(Connection,$F396,,,T$2,T$3,IF(ApplyDimOnActuals="Yes",_xlfn.HSTACK(DimArray,DimValuesArray),""))*$A396/IF($H396=0,12,$H396),"Manual Allocation",AF396))</f>
        <v/>
      </c>
      <c r="U396" s="14" t="str" cm="1">
        <f t="array" ref="U396">IF($F396="","",_xlfn.SWITCH($L396,"Equal allocation",ROUND($M396/12,2),"Weighted Allocation",$M396*_xll.BC.TURNOVER(Connection,$F396,,,U$2,U$3,IF(ApplyDimOnActuals="Yes",_xlfn.HSTACK(DimArray,DimValuesArray),""))*$A396/IF($H396=0,12,$H396),"Manual Allocation",AG396))</f>
        <v/>
      </c>
      <c r="V396" s="14" t="str" cm="1">
        <f t="array" ref="V396">IF($F396="","",_xlfn.SWITCH($L396,"Equal allocation",ROUND($M396/12,2),"Weighted Allocation",$M396*_xll.BC.TURNOVER(Connection,$F396,,,V$2,V$3,IF(ApplyDimOnActuals="Yes",_xlfn.HSTACK(DimArray,DimValuesArray),""))*$A396/IF($H396=0,12,$H396),"Manual Allocation",AH396))</f>
        <v/>
      </c>
      <c r="W396" s="14" t="str" cm="1">
        <f t="array" ref="W396">IF($F396="","",_xlfn.SWITCH($L396,"Equal allocation",ROUND($M396/12,2),"Weighted Allocation",$M396*_xll.BC.TURNOVER(Connection,$F396,,,W$2,W$3,IF(ApplyDimOnActuals="Yes",_xlfn.HSTACK(DimArray,DimValuesArray),""))*$A396/IF($H396=0,12,$H396),"Manual Allocation",AI396))</f>
        <v/>
      </c>
      <c r="X396" s="14" t="str" cm="1">
        <f t="array" ref="X396">IF($F396="","",_xlfn.SWITCH($L396,"Equal allocation",ROUND($M396/12,2),"Weighted Allocation",$M396*_xll.BC.TURNOVER(Connection,$F396,,,X$2,X$3,IF(ApplyDimOnActuals="Yes",_xlfn.HSTACK(DimArray,DimValuesArray),""))*$A396/IF($H396=0,12,$H396),"Manual Allocation",AJ396))</f>
        <v/>
      </c>
      <c r="Y396" s="14" t="str" cm="1">
        <f t="array" ref="Y396">IF($F396="","",_xlfn.SWITCH($L396,"Equal allocation",ROUND($M396/12,2),"Weighted Allocation",$M396*_xll.BC.TURNOVER(Connection,$F396,,,Y$2,Y$3,IF(ApplyDimOnActuals="Yes",_xlfn.HSTACK(DimArray,DimValuesArray),""))*$A396/IF($H396=0,12,$H396),"Manual Allocation",AK396))</f>
        <v/>
      </c>
      <c r="Z396" s="14" t="str" cm="1">
        <f t="array" ref="Z396">IF($F396="","",_xlfn.SWITCH($L396,"Equal allocation",ROUND($M396/12,2),"Weighted Allocation",$M396*_xll.BC.TURNOVER(Connection,$F396,,,Z$2,Z$3,IF(ApplyDimOnActuals="Yes",_xlfn.HSTACK(DimArray,DimValuesArray),""))*$A396/IF($H396=0,12,$H396),"Manual Allocation",AL396))</f>
        <v/>
      </c>
    </row>
    <row r="397" spans="12:26" x14ac:dyDescent="0.45">
      <c r="L397" s="15" t="str">
        <f t="shared" si="17"/>
        <v/>
      </c>
      <c r="M397" s="14" t="str">
        <f t="shared" si="16"/>
        <v/>
      </c>
      <c r="N397" s="14" t="str">
        <f t="shared" si="18"/>
        <v/>
      </c>
      <c r="O397" s="14" t="str" cm="1">
        <f t="array" ref="O397">IF($F397="","",_xlfn.SWITCH($L397,"Equal allocation",ROUND($M397/12,2),"Weighted Allocation",$M397*_xll.BC.TURNOVER(Connection,$F397,,,O$2,O$3,IF(ApplyDimOnActuals="Yes",_xlfn.HSTACK(DimArray,DimValuesArray),""))*$A397/IF($H397=0,12,$H397),"Manual Allocation",AA397))</f>
        <v/>
      </c>
      <c r="P397" s="14" t="str" cm="1">
        <f t="array" ref="P397">IF($F397="","",_xlfn.SWITCH($L397,"Equal allocation",ROUND($M397/12,2),"Weighted Allocation",$M397*_xll.BC.TURNOVER(Connection,$F397,,,P$2,P$3,IF(ApplyDimOnActuals="Yes",_xlfn.HSTACK(DimArray,DimValuesArray),""))*$A397/IF($H397=0,12,$H397),"Manual Allocation",AB397))</f>
        <v/>
      </c>
      <c r="Q397" s="14" t="str" cm="1">
        <f t="array" ref="Q397">IF($F397="","",_xlfn.SWITCH($L397,"Equal allocation",ROUND($M397/12,2),"Weighted Allocation",$M397*_xll.BC.TURNOVER(Connection,$F397,,,Q$2,Q$3,IF(ApplyDimOnActuals="Yes",_xlfn.HSTACK(DimArray,DimValuesArray),""))*$A397/IF($H397=0,12,$H397),"Manual Allocation",AC397))</f>
        <v/>
      </c>
      <c r="R397" s="14" t="str" cm="1">
        <f t="array" ref="R397">IF($F397="","",_xlfn.SWITCH($L397,"Equal allocation",ROUND($M397/12,2),"Weighted Allocation",$M397*_xll.BC.TURNOVER(Connection,$F397,,,R$2,R$3,IF(ApplyDimOnActuals="Yes",_xlfn.HSTACK(DimArray,DimValuesArray),""))*$A397/IF($H397=0,12,$H397),"Manual Allocation",AD397))</f>
        <v/>
      </c>
      <c r="S397" s="14" t="str" cm="1">
        <f t="array" ref="S397">IF($F397="","",_xlfn.SWITCH($L397,"Equal allocation",ROUND($M397/12,2),"Weighted Allocation",$M397*_xll.BC.TURNOVER(Connection,$F397,,,S$2,S$3,IF(ApplyDimOnActuals="Yes",_xlfn.HSTACK(DimArray,DimValuesArray),""))*$A397/IF($H397=0,12,$H397),"Manual Allocation",AE397))</f>
        <v/>
      </c>
      <c r="T397" s="14" t="str" cm="1">
        <f t="array" ref="T397">IF($F397="","",_xlfn.SWITCH($L397,"Equal allocation",ROUND($M397/12,2),"Weighted Allocation",$M397*_xll.BC.TURNOVER(Connection,$F397,,,T$2,T$3,IF(ApplyDimOnActuals="Yes",_xlfn.HSTACK(DimArray,DimValuesArray),""))*$A397/IF($H397=0,12,$H397),"Manual Allocation",AF397))</f>
        <v/>
      </c>
      <c r="U397" s="14" t="str" cm="1">
        <f t="array" ref="U397">IF($F397="","",_xlfn.SWITCH($L397,"Equal allocation",ROUND($M397/12,2),"Weighted Allocation",$M397*_xll.BC.TURNOVER(Connection,$F397,,,U$2,U$3,IF(ApplyDimOnActuals="Yes",_xlfn.HSTACK(DimArray,DimValuesArray),""))*$A397/IF($H397=0,12,$H397),"Manual Allocation",AG397))</f>
        <v/>
      </c>
      <c r="V397" s="14" t="str" cm="1">
        <f t="array" ref="V397">IF($F397="","",_xlfn.SWITCH($L397,"Equal allocation",ROUND($M397/12,2),"Weighted Allocation",$M397*_xll.BC.TURNOVER(Connection,$F397,,,V$2,V$3,IF(ApplyDimOnActuals="Yes",_xlfn.HSTACK(DimArray,DimValuesArray),""))*$A397/IF($H397=0,12,$H397),"Manual Allocation",AH397))</f>
        <v/>
      </c>
      <c r="W397" s="14" t="str" cm="1">
        <f t="array" ref="W397">IF($F397="","",_xlfn.SWITCH($L397,"Equal allocation",ROUND($M397/12,2),"Weighted Allocation",$M397*_xll.BC.TURNOVER(Connection,$F397,,,W$2,W$3,IF(ApplyDimOnActuals="Yes",_xlfn.HSTACK(DimArray,DimValuesArray),""))*$A397/IF($H397=0,12,$H397),"Manual Allocation",AI397))</f>
        <v/>
      </c>
      <c r="X397" s="14" t="str" cm="1">
        <f t="array" ref="X397">IF($F397="","",_xlfn.SWITCH($L397,"Equal allocation",ROUND($M397/12,2),"Weighted Allocation",$M397*_xll.BC.TURNOVER(Connection,$F397,,,X$2,X$3,IF(ApplyDimOnActuals="Yes",_xlfn.HSTACK(DimArray,DimValuesArray),""))*$A397/IF($H397=0,12,$H397),"Manual Allocation",AJ397))</f>
        <v/>
      </c>
      <c r="Y397" s="14" t="str" cm="1">
        <f t="array" ref="Y397">IF($F397="","",_xlfn.SWITCH($L397,"Equal allocation",ROUND($M397/12,2),"Weighted Allocation",$M397*_xll.BC.TURNOVER(Connection,$F397,,,Y$2,Y$3,IF(ApplyDimOnActuals="Yes",_xlfn.HSTACK(DimArray,DimValuesArray),""))*$A397/IF($H397=0,12,$H397),"Manual Allocation",AK397))</f>
        <v/>
      </c>
      <c r="Z397" s="14" t="str" cm="1">
        <f t="array" ref="Z397">IF($F397="","",_xlfn.SWITCH($L397,"Equal allocation",ROUND($M397/12,2),"Weighted Allocation",$M397*_xll.BC.TURNOVER(Connection,$F397,,,Z$2,Z$3,IF(ApplyDimOnActuals="Yes",_xlfn.HSTACK(DimArray,DimValuesArray),""))*$A397/IF($H397=0,12,$H397),"Manual Allocation",AL397))</f>
        <v/>
      </c>
    </row>
    <row r="398" spans="12:26" x14ac:dyDescent="0.45">
      <c r="L398" s="15" t="str">
        <f t="shared" si="17"/>
        <v/>
      </c>
      <c r="M398" s="14" t="str">
        <f t="shared" si="16"/>
        <v/>
      </c>
      <c r="N398" s="14" t="str">
        <f t="shared" si="18"/>
        <v/>
      </c>
      <c r="O398" s="14" t="str" cm="1">
        <f t="array" ref="O398">IF($F398="","",_xlfn.SWITCH($L398,"Equal allocation",ROUND($M398/12,2),"Weighted Allocation",$M398*_xll.BC.TURNOVER(Connection,$F398,,,O$2,O$3,IF(ApplyDimOnActuals="Yes",_xlfn.HSTACK(DimArray,DimValuesArray),""))*$A398/IF($H398=0,12,$H398),"Manual Allocation",AA398))</f>
        <v/>
      </c>
      <c r="P398" s="14" t="str" cm="1">
        <f t="array" ref="P398">IF($F398="","",_xlfn.SWITCH($L398,"Equal allocation",ROUND($M398/12,2),"Weighted Allocation",$M398*_xll.BC.TURNOVER(Connection,$F398,,,P$2,P$3,IF(ApplyDimOnActuals="Yes",_xlfn.HSTACK(DimArray,DimValuesArray),""))*$A398/IF($H398=0,12,$H398),"Manual Allocation",AB398))</f>
        <v/>
      </c>
      <c r="Q398" s="14" t="str" cm="1">
        <f t="array" ref="Q398">IF($F398="","",_xlfn.SWITCH($L398,"Equal allocation",ROUND($M398/12,2),"Weighted Allocation",$M398*_xll.BC.TURNOVER(Connection,$F398,,,Q$2,Q$3,IF(ApplyDimOnActuals="Yes",_xlfn.HSTACK(DimArray,DimValuesArray),""))*$A398/IF($H398=0,12,$H398),"Manual Allocation",AC398))</f>
        <v/>
      </c>
      <c r="R398" s="14" t="str" cm="1">
        <f t="array" ref="R398">IF($F398="","",_xlfn.SWITCH($L398,"Equal allocation",ROUND($M398/12,2),"Weighted Allocation",$M398*_xll.BC.TURNOVER(Connection,$F398,,,R$2,R$3,IF(ApplyDimOnActuals="Yes",_xlfn.HSTACK(DimArray,DimValuesArray),""))*$A398/IF($H398=0,12,$H398),"Manual Allocation",AD398))</f>
        <v/>
      </c>
      <c r="S398" s="14" t="str" cm="1">
        <f t="array" ref="S398">IF($F398="","",_xlfn.SWITCH($L398,"Equal allocation",ROUND($M398/12,2),"Weighted Allocation",$M398*_xll.BC.TURNOVER(Connection,$F398,,,S$2,S$3,IF(ApplyDimOnActuals="Yes",_xlfn.HSTACK(DimArray,DimValuesArray),""))*$A398/IF($H398=0,12,$H398),"Manual Allocation",AE398))</f>
        <v/>
      </c>
      <c r="T398" s="14" t="str" cm="1">
        <f t="array" ref="T398">IF($F398="","",_xlfn.SWITCH($L398,"Equal allocation",ROUND($M398/12,2),"Weighted Allocation",$M398*_xll.BC.TURNOVER(Connection,$F398,,,T$2,T$3,IF(ApplyDimOnActuals="Yes",_xlfn.HSTACK(DimArray,DimValuesArray),""))*$A398/IF($H398=0,12,$H398),"Manual Allocation",AF398))</f>
        <v/>
      </c>
      <c r="U398" s="14" t="str" cm="1">
        <f t="array" ref="U398">IF($F398="","",_xlfn.SWITCH($L398,"Equal allocation",ROUND($M398/12,2),"Weighted Allocation",$M398*_xll.BC.TURNOVER(Connection,$F398,,,U$2,U$3,IF(ApplyDimOnActuals="Yes",_xlfn.HSTACK(DimArray,DimValuesArray),""))*$A398/IF($H398=0,12,$H398),"Manual Allocation",AG398))</f>
        <v/>
      </c>
      <c r="V398" s="14" t="str" cm="1">
        <f t="array" ref="V398">IF($F398="","",_xlfn.SWITCH($L398,"Equal allocation",ROUND($M398/12,2),"Weighted Allocation",$M398*_xll.BC.TURNOVER(Connection,$F398,,,V$2,V$3,IF(ApplyDimOnActuals="Yes",_xlfn.HSTACK(DimArray,DimValuesArray),""))*$A398/IF($H398=0,12,$H398),"Manual Allocation",AH398))</f>
        <v/>
      </c>
      <c r="W398" s="14" t="str" cm="1">
        <f t="array" ref="W398">IF($F398="","",_xlfn.SWITCH($L398,"Equal allocation",ROUND($M398/12,2),"Weighted Allocation",$M398*_xll.BC.TURNOVER(Connection,$F398,,,W$2,W$3,IF(ApplyDimOnActuals="Yes",_xlfn.HSTACK(DimArray,DimValuesArray),""))*$A398/IF($H398=0,12,$H398),"Manual Allocation",AI398))</f>
        <v/>
      </c>
      <c r="X398" s="14" t="str" cm="1">
        <f t="array" ref="X398">IF($F398="","",_xlfn.SWITCH($L398,"Equal allocation",ROUND($M398/12,2),"Weighted Allocation",$M398*_xll.BC.TURNOVER(Connection,$F398,,,X$2,X$3,IF(ApplyDimOnActuals="Yes",_xlfn.HSTACK(DimArray,DimValuesArray),""))*$A398/IF($H398=0,12,$H398),"Manual Allocation",AJ398))</f>
        <v/>
      </c>
      <c r="Y398" s="14" t="str" cm="1">
        <f t="array" ref="Y398">IF($F398="","",_xlfn.SWITCH($L398,"Equal allocation",ROUND($M398/12,2),"Weighted Allocation",$M398*_xll.BC.TURNOVER(Connection,$F398,,,Y$2,Y$3,IF(ApplyDimOnActuals="Yes",_xlfn.HSTACK(DimArray,DimValuesArray),""))*$A398/IF($H398=0,12,$H398),"Manual Allocation",AK398))</f>
        <v/>
      </c>
      <c r="Z398" s="14" t="str" cm="1">
        <f t="array" ref="Z398">IF($F398="","",_xlfn.SWITCH($L398,"Equal allocation",ROUND($M398/12,2),"Weighted Allocation",$M398*_xll.BC.TURNOVER(Connection,$F398,,,Z$2,Z$3,IF(ApplyDimOnActuals="Yes",_xlfn.HSTACK(DimArray,DimValuesArray),""))*$A398/IF($H398=0,12,$H398),"Manual Allocation",AL398))</f>
        <v/>
      </c>
    </row>
    <row r="399" spans="12:26" x14ac:dyDescent="0.45">
      <c r="L399" s="15" t="str">
        <f t="shared" si="17"/>
        <v/>
      </c>
      <c r="M399" s="14" t="str">
        <f t="shared" si="16"/>
        <v/>
      </c>
      <c r="N399" s="14" t="str">
        <f t="shared" si="18"/>
        <v/>
      </c>
      <c r="O399" s="14" t="str" cm="1">
        <f t="array" ref="O399">IF($F399="","",_xlfn.SWITCH($L399,"Equal allocation",ROUND($M399/12,2),"Weighted Allocation",$M399*_xll.BC.TURNOVER(Connection,$F399,,,O$2,O$3,IF(ApplyDimOnActuals="Yes",_xlfn.HSTACK(DimArray,DimValuesArray),""))*$A399/IF($H399=0,12,$H399),"Manual Allocation",AA399))</f>
        <v/>
      </c>
      <c r="P399" s="14" t="str" cm="1">
        <f t="array" ref="P399">IF($F399="","",_xlfn.SWITCH($L399,"Equal allocation",ROUND($M399/12,2),"Weighted Allocation",$M399*_xll.BC.TURNOVER(Connection,$F399,,,P$2,P$3,IF(ApplyDimOnActuals="Yes",_xlfn.HSTACK(DimArray,DimValuesArray),""))*$A399/IF($H399=0,12,$H399),"Manual Allocation",AB399))</f>
        <v/>
      </c>
      <c r="Q399" s="14" t="str" cm="1">
        <f t="array" ref="Q399">IF($F399="","",_xlfn.SWITCH($L399,"Equal allocation",ROUND($M399/12,2),"Weighted Allocation",$M399*_xll.BC.TURNOVER(Connection,$F399,,,Q$2,Q$3,IF(ApplyDimOnActuals="Yes",_xlfn.HSTACK(DimArray,DimValuesArray),""))*$A399/IF($H399=0,12,$H399),"Manual Allocation",AC399))</f>
        <v/>
      </c>
      <c r="R399" s="14" t="str" cm="1">
        <f t="array" ref="R399">IF($F399="","",_xlfn.SWITCH($L399,"Equal allocation",ROUND($M399/12,2),"Weighted Allocation",$M399*_xll.BC.TURNOVER(Connection,$F399,,,R$2,R$3,IF(ApplyDimOnActuals="Yes",_xlfn.HSTACK(DimArray,DimValuesArray),""))*$A399/IF($H399=0,12,$H399),"Manual Allocation",AD399))</f>
        <v/>
      </c>
      <c r="S399" s="14" t="str" cm="1">
        <f t="array" ref="S399">IF($F399="","",_xlfn.SWITCH($L399,"Equal allocation",ROUND($M399/12,2),"Weighted Allocation",$M399*_xll.BC.TURNOVER(Connection,$F399,,,S$2,S$3,IF(ApplyDimOnActuals="Yes",_xlfn.HSTACK(DimArray,DimValuesArray),""))*$A399/IF($H399=0,12,$H399),"Manual Allocation",AE399))</f>
        <v/>
      </c>
      <c r="T399" s="14" t="str" cm="1">
        <f t="array" ref="T399">IF($F399="","",_xlfn.SWITCH($L399,"Equal allocation",ROUND($M399/12,2),"Weighted Allocation",$M399*_xll.BC.TURNOVER(Connection,$F399,,,T$2,T$3,IF(ApplyDimOnActuals="Yes",_xlfn.HSTACK(DimArray,DimValuesArray),""))*$A399/IF($H399=0,12,$H399),"Manual Allocation",AF399))</f>
        <v/>
      </c>
      <c r="U399" s="14" t="str" cm="1">
        <f t="array" ref="U399">IF($F399="","",_xlfn.SWITCH($L399,"Equal allocation",ROUND($M399/12,2),"Weighted Allocation",$M399*_xll.BC.TURNOVER(Connection,$F399,,,U$2,U$3,IF(ApplyDimOnActuals="Yes",_xlfn.HSTACK(DimArray,DimValuesArray),""))*$A399/IF($H399=0,12,$H399),"Manual Allocation",AG399))</f>
        <v/>
      </c>
      <c r="V399" s="14" t="str" cm="1">
        <f t="array" ref="V399">IF($F399="","",_xlfn.SWITCH($L399,"Equal allocation",ROUND($M399/12,2),"Weighted Allocation",$M399*_xll.BC.TURNOVER(Connection,$F399,,,V$2,V$3,IF(ApplyDimOnActuals="Yes",_xlfn.HSTACK(DimArray,DimValuesArray),""))*$A399/IF($H399=0,12,$H399),"Manual Allocation",AH399))</f>
        <v/>
      </c>
      <c r="W399" s="14" t="str" cm="1">
        <f t="array" ref="W399">IF($F399="","",_xlfn.SWITCH($L399,"Equal allocation",ROUND($M399/12,2),"Weighted Allocation",$M399*_xll.BC.TURNOVER(Connection,$F399,,,W$2,W$3,IF(ApplyDimOnActuals="Yes",_xlfn.HSTACK(DimArray,DimValuesArray),""))*$A399/IF($H399=0,12,$H399),"Manual Allocation",AI399))</f>
        <v/>
      </c>
      <c r="X399" s="14" t="str" cm="1">
        <f t="array" ref="X399">IF($F399="","",_xlfn.SWITCH($L399,"Equal allocation",ROUND($M399/12,2),"Weighted Allocation",$M399*_xll.BC.TURNOVER(Connection,$F399,,,X$2,X$3,IF(ApplyDimOnActuals="Yes",_xlfn.HSTACK(DimArray,DimValuesArray),""))*$A399/IF($H399=0,12,$H399),"Manual Allocation",AJ399))</f>
        <v/>
      </c>
      <c r="Y399" s="14" t="str" cm="1">
        <f t="array" ref="Y399">IF($F399="","",_xlfn.SWITCH($L399,"Equal allocation",ROUND($M399/12,2),"Weighted Allocation",$M399*_xll.BC.TURNOVER(Connection,$F399,,,Y$2,Y$3,IF(ApplyDimOnActuals="Yes",_xlfn.HSTACK(DimArray,DimValuesArray),""))*$A399/IF($H399=0,12,$H399),"Manual Allocation",AK399))</f>
        <v/>
      </c>
      <c r="Z399" s="14" t="str" cm="1">
        <f t="array" ref="Z399">IF($F399="","",_xlfn.SWITCH($L399,"Equal allocation",ROUND($M399/12,2),"Weighted Allocation",$M399*_xll.BC.TURNOVER(Connection,$F399,,,Z$2,Z$3,IF(ApplyDimOnActuals="Yes",_xlfn.HSTACK(DimArray,DimValuesArray),""))*$A399/IF($H399=0,12,$H399),"Manual Allocation",AL399))</f>
        <v/>
      </c>
    </row>
    <row r="400" spans="12:26" x14ac:dyDescent="0.45">
      <c r="L400" s="15" t="str">
        <f t="shared" si="17"/>
        <v/>
      </c>
      <c r="M400" s="14" t="str">
        <f t="shared" si="16"/>
        <v/>
      </c>
      <c r="N400" s="14" t="str">
        <f t="shared" si="18"/>
        <v/>
      </c>
      <c r="O400" s="14" t="str" cm="1">
        <f t="array" ref="O400">IF($F400="","",_xlfn.SWITCH($L400,"Equal allocation",ROUND($M400/12,2),"Weighted Allocation",$M400*_xll.BC.TURNOVER(Connection,$F400,,,O$2,O$3,IF(ApplyDimOnActuals="Yes",_xlfn.HSTACK(DimArray,DimValuesArray),""))*$A400/IF($H400=0,12,$H400),"Manual Allocation",AA400))</f>
        <v/>
      </c>
      <c r="P400" s="14" t="str" cm="1">
        <f t="array" ref="P400">IF($F400="","",_xlfn.SWITCH($L400,"Equal allocation",ROUND($M400/12,2),"Weighted Allocation",$M400*_xll.BC.TURNOVER(Connection,$F400,,,P$2,P$3,IF(ApplyDimOnActuals="Yes",_xlfn.HSTACK(DimArray,DimValuesArray),""))*$A400/IF($H400=0,12,$H400),"Manual Allocation",AB400))</f>
        <v/>
      </c>
      <c r="Q400" s="14" t="str" cm="1">
        <f t="array" ref="Q400">IF($F400="","",_xlfn.SWITCH($L400,"Equal allocation",ROUND($M400/12,2),"Weighted Allocation",$M400*_xll.BC.TURNOVER(Connection,$F400,,,Q$2,Q$3,IF(ApplyDimOnActuals="Yes",_xlfn.HSTACK(DimArray,DimValuesArray),""))*$A400/IF($H400=0,12,$H400),"Manual Allocation",AC400))</f>
        <v/>
      </c>
      <c r="R400" s="14" t="str" cm="1">
        <f t="array" ref="R400">IF($F400="","",_xlfn.SWITCH($L400,"Equal allocation",ROUND($M400/12,2),"Weighted Allocation",$M400*_xll.BC.TURNOVER(Connection,$F400,,,R$2,R$3,IF(ApplyDimOnActuals="Yes",_xlfn.HSTACK(DimArray,DimValuesArray),""))*$A400/IF($H400=0,12,$H400),"Manual Allocation",AD400))</f>
        <v/>
      </c>
      <c r="S400" s="14" t="str" cm="1">
        <f t="array" ref="S400">IF($F400="","",_xlfn.SWITCH($L400,"Equal allocation",ROUND($M400/12,2),"Weighted Allocation",$M400*_xll.BC.TURNOVER(Connection,$F400,,,S$2,S$3,IF(ApplyDimOnActuals="Yes",_xlfn.HSTACK(DimArray,DimValuesArray),""))*$A400/IF($H400=0,12,$H400),"Manual Allocation",AE400))</f>
        <v/>
      </c>
      <c r="T400" s="14" t="str" cm="1">
        <f t="array" ref="T400">IF($F400="","",_xlfn.SWITCH($L400,"Equal allocation",ROUND($M400/12,2),"Weighted Allocation",$M400*_xll.BC.TURNOVER(Connection,$F400,,,T$2,T$3,IF(ApplyDimOnActuals="Yes",_xlfn.HSTACK(DimArray,DimValuesArray),""))*$A400/IF($H400=0,12,$H400),"Manual Allocation",AF400))</f>
        <v/>
      </c>
      <c r="U400" s="14" t="str" cm="1">
        <f t="array" ref="U400">IF($F400="","",_xlfn.SWITCH($L400,"Equal allocation",ROUND($M400/12,2),"Weighted Allocation",$M400*_xll.BC.TURNOVER(Connection,$F400,,,U$2,U$3,IF(ApplyDimOnActuals="Yes",_xlfn.HSTACK(DimArray,DimValuesArray),""))*$A400/IF($H400=0,12,$H400),"Manual Allocation",AG400))</f>
        <v/>
      </c>
      <c r="V400" s="14" t="str" cm="1">
        <f t="array" ref="V400">IF($F400="","",_xlfn.SWITCH($L400,"Equal allocation",ROUND($M400/12,2),"Weighted Allocation",$M400*_xll.BC.TURNOVER(Connection,$F400,,,V$2,V$3,IF(ApplyDimOnActuals="Yes",_xlfn.HSTACK(DimArray,DimValuesArray),""))*$A400/IF($H400=0,12,$H400),"Manual Allocation",AH400))</f>
        <v/>
      </c>
      <c r="W400" s="14" t="str" cm="1">
        <f t="array" ref="W400">IF($F400="","",_xlfn.SWITCH($L400,"Equal allocation",ROUND($M400/12,2),"Weighted Allocation",$M400*_xll.BC.TURNOVER(Connection,$F400,,,W$2,W$3,IF(ApplyDimOnActuals="Yes",_xlfn.HSTACK(DimArray,DimValuesArray),""))*$A400/IF($H400=0,12,$H400),"Manual Allocation",AI400))</f>
        <v/>
      </c>
      <c r="X400" s="14" t="str" cm="1">
        <f t="array" ref="X400">IF($F400="","",_xlfn.SWITCH($L400,"Equal allocation",ROUND($M400/12,2),"Weighted Allocation",$M400*_xll.BC.TURNOVER(Connection,$F400,,,X$2,X$3,IF(ApplyDimOnActuals="Yes",_xlfn.HSTACK(DimArray,DimValuesArray),""))*$A400/IF($H400=0,12,$H400),"Manual Allocation",AJ400))</f>
        <v/>
      </c>
      <c r="Y400" s="14" t="str" cm="1">
        <f t="array" ref="Y400">IF($F400="","",_xlfn.SWITCH($L400,"Equal allocation",ROUND($M400/12,2),"Weighted Allocation",$M400*_xll.BC.TURNOVER(Connection,$F400,,,Y$2,Y$3,IF(ApplyDimOnActuals="Yes",_xlfn.HSTACK(DimArray,DimValuesArray),""))*$A400/IF($H400=0,12,$H400),"Manual Allocation",AK400))</f>
        <v/>
      </c>
      <c r="Z400" s="14" t="str" cm="1">
        <f t="array" ref="Z400">IF($F400="","",_xlfn.SWITCH($L400,"Equal allocation",ROUND($M400/12,2),"Weighted Allocation",$M400*_xll.BC.TURNOVER(Connection,$F400,,,Z$2,Z$3,IF(ApplyDimOnActuals="Yes",_xlfn.HSTACK(DimArray,DimValuesArray),""))*$A400/IF($H400=0,12,$H400),"Manual Allocation",AL400))</f>
        <v/>
      </c>
    </row>
  </sheetData>
  <mergeCells count="4">
    <mergeCell ref="A7:C7"/>
    <mergeCell ref="J2:K2"/>
    <mergeCell ref="J3:K3"/>
    <mergeCell ref="J1:K1"/>
  </mergeCells>
  <conditionalFormatting sqref="H28:H140 O28:Z400">
    <cfRule type="expression" dxfId="8" priority="8">
      <formula>$L28="Manual allocation"</formula>
    </cfRule>
  </conditionalFormatting>
  <conditionalFormatting sqref="H76">
    <cfRule type="expression" dxfId="7" priority="10">
      <formula>#REF!="Manual allocation"</formula>
    </cfRule>
  </conditionalFormatting>
  <conditionalFormatting sqref="I28:I195 K28:K195">
    <cfRule type="expression" dxfId="6" priority="11">
      <formula>$F28&lt;&gt;""</formula>
    </cfRule>
  </conditionalFormatting>
  <conditionalFormatting sqref="J28:J400">
    <cfRule type="cellIs" dxfId="5" priority="1" operator="equal">
      <formula>"Line uploaded"</formula>
    </cfRule>
  </conditionalFormatting>
  <conditionalFormatting sqref="L8:L13">
    <cfRule type="notContainsBlanks" dxfId="4" priority="3">
      <formula>LEN(TRIM(L8))&gt;0</formula>
    </cfRule>
  </conditionalFormatting>
  <conditionalFormatting sqref="L28:Z137 L28:L400 M137:Z400">
    <cfRule type="expression" dxfId="3" priority="6">
      <formula>$L28="Manual allocation"</formula>
    </cfRule>
  </conditionalFormatting>
  <conditionalFormatting sqref="M8:M13">
    <cfRule type="expression" dxfId="2" priority="15">
      <formula>$L8&lt;&gt;""</formula>
    </cfRule>
  </conditionalFormatting>
  <conditionalFormatting sqref="AA28:AL195">
    <cfRule type="expression" dxfId="1" priority="13">
      <formula>AND($L28&lt;&gt;"Manual Allocation",$F28&lt;&gt;"")</formula>
    </cfRule>
  </conditionalFormatting>
  <dataValidations count="4">
    <dataValidation type="decimal" operator="greaterThan" allowBlank="1" showInputMessage="1" showErrorMessage="1" sqref="M28:N400" xr:uid="{6E97E737-8F09-49E1-AC83-408DE63231E3}">
      <formula1>-7.92281625142643E+28</formula1>
    </dataValidation>
    <dataValidation type="whole" operator="greaterThan" allowBlank="1" showInputMessage="1" showErrorMessage="1" sqref="L14 J15:L25" xr:uid="{6D591C3B-E1FF-4BA2-BA78-28EBF3A1C202}">
      <formula1>-2147483648</formula1>
    </dataValidation>
    <dataValidation type="whole" allowBlank="1" showInputMessage="1" showErrorMessage="1" errorTitle="Incorrect Year Input!" error="Please provide a valid Year for this field." sqref="G10" xr:uid="{3D040972-1703-46EF-BD9F-50EFF7949143}">
      <formula1>1900</formula1>
      <formula2>2099</formula2>
    </dataValidation>
    <dataValidation type="list" allowBlank="1" showInputMessage="1" showErrorMessage="1" sqref="L2:L3" xr:uid="{51C08C9E-803F-46D8-B1C5-4E555D0F9E15}">
      <formula1>"Yes,No"</formula1>
    </dataValidation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xr:uid="{721F1D20-0783-46D2-90F8-0DC2A2D188F0}">
          <x14:formula1>
            <xm:f>_xlfn.ANCHORARRAY(Options!$C$2)</xm:f>
          </x14:formula1>
          <xm:sqref>G8</xm:sqref>
        </x14:dataValidation>
        <x14:dataValidation type="list" allowBlank="1" showInputMessage="1" showErrorMessage="1" xr:uid="{35509ABB-0DB3-4AF6-81A6-1FE231C20B10}">
          <x14:formula1>
            <xm:f>IF($F28="","",Options!$E$2:$E$4)</xm:f>
          </x14:formula1>
          <xm:sqref>L28:L400</xm:sqref>
        </x14:dataValidation>
        <x14:dataValidation type="list" allowBlank="1" showInputMessage="1" showErrorMessage="1" xr:uid="{1AC8D3F5-82AA-4EF4-9621-A9852A7A82DD}">
          <x14:formula1>
            <xm:f>_xlfn.ANCHORARRAY(Options!$S$2)</xm:f>
          </x14:formula1>
          <xm:sqref>M8 E33:E195</xm:sqref>
        </x14:dataValidation>
        <x14:dataValidation type="list" allowBlank="1" showInputMessage="1" showErrorMessage="1" xr:uid="{23853BC8-3E71-4FE9-A462-68F713817107}">
          <x14:formula1>
            <xm:f>_xlfn.ANCHORARRAY(Options!$T$2)</xm:f>
          </x14:formula1>
          <xm:sqref>M9</xm:sqref>
        </x14:dataValidation>
        <x14:dataValidation type="list" allowBlank="1" showInputMessage="1" showErrorMessage="1" xr:uid="{18ECE17D-2C96-4139-800F-1C16F10191B2}">
          <x14:formula1>
            <xm:f>_xlfn.ANCHORARRAY(Options!$U$2)</xm:f>
          </x14:formula1>
          <xm:sqref>M10</xm:sqref>
        </x14:dataValidation>
        <x14:dataValidation type="list" allowBlank="1" showInputMessage="1" showErrorMessage="1" xr:uid="{7D12DFAE-F970-4199-BA36-F33617DAA4EE}">
          <x14:formula1>
            <xm:f>_xlfn.ANCHORARRAY(Options!$V$2)</xm:f>
          </x14:formula1>
          <xm:sqref>M11</xm:sqref>
        </x14:dataValidation>
        <x14:dataValidation type="list" allowBlank="1" showInputMessage="1" showErrorMessage="1" xr:uid="{70633424-40CE-4248-B4A7-22A46B180265}">
          <x14:formula1>
            <xm:f>_xlfn.ANCHORARRAY(Options!$W$2)</xm:f>
          </x14:formula1>
          <xm:sqref>M12</xm:sqref>
        </x14:dataValidation>
        <x14:dataValidation type="list" allowBlank="1" showInputMessage="1" showErrorMessage="1" xr:uid="{6EFA2085-9F47-40AB-B805-924CC290A040}">
          <x14:formula1>
            <xm:f>_xlfn.ANCHORARRAY(Options!$X$2)</xm:f>
          </x14:formula1>
          <xm:sqref>M13</xm:sqref>
        </x14:dataValidation>
        <x14:dataValidation type="list" allowBlank="1" showInputMessage="1" showErrorMessage="1" xr:uid="{CD4685F7-F9E8-49EF-9B37-7CF2E532B47B}">
          <x14:formula1>
            <xm:f>Options!$Z$2:$Z$3</xm:f>
          </x14:formula1>
          <xm:sqref>L1</xm:sqref>
        </x14:dataValidation>
        <x14:dataValidation type="list" allowBlank="1" showInputMessage="1" showErrorMessage="1" errorTitle="Incorrect Year Input!" error="Please provide a valid Year for this field." xr:uid="{D2612927-3C59-4F3E-A97E-88E05C068BF5}">
          <x14:formula1>
            <xm:f>Options!$Z$2:$Z$3</xm:f>
          </x14:formula1>
          <xm:sqref>L1</xm:sqref>
        </x14:dataValidation>
        <x14:dataValidation type="list" allowBlank="1" showInputMessage="1" showErrorMessage="1" xr:uid="{58FD8DCB-6C07-448E-BC2E-6F49C54047BE}">
          <x14:formula1>
            <xm:f>_xlfn.ANCHORARRAY(Options!$J$2)</xm:f>
          </x14:formula1>
          <xm:sqref>J8:J11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D6E1B-7D4D-4BA9-B197-AC346EBE41BC}">
  <sheetPr>
    <tabColor theme="0" tint="-0.499984740745262"/>
  </sheetPr>
  <dimension ref="A1:AB12"/>
  <sheetViews>
    <sheetView showGridLines="0" zoomScaleNormal="100" workbookViewId="0">
      <selection activeCell="AH24" sqref="AH24"/>
    </sheetView>
  </sheetViews>
  <sheetFormatPr defaultColWidth="8.76171875" defaultRowHeight="14.25" outlineLevelCol="1" x14ac:dyDescent="0.45"/>
  <cols>
    <col min="1" max="1" width="15.41015625" style="4" bestFit="1" customWidth="1"/>
    <col min="2" max="2" width="1.3515625" style="4" customWidth="1"/>
    <col min="3" max="3" width="20.64453125" style="4" hidden="1" customWidth="1" outlineLevel="1"/>
    <col min="4" max="4" width="1.3515625" style="4" hidden="1" customWidth="1" outlineLevel="1"/>
    <col min="5" max="5" width="16.1171875" style="4" hidden="1" customWidth="1" outlineLevel="1"/>
    <col min="6" max="6" width="1.3515625" style="4" hidden="1" customWidth="1" outlineLevel="1"/>
    <col min="7" max="7" width="15.3515625" style="4" hidden="1" customWidth="1" outlineLevel="1"/>
    <col min="8" max="8" width="12.76171875" style="4" hidden="1" customWidth="1" outlineLevel="1"/>
    <col min="9" max="9" width="1.3515625" style="4" hidden="1" customWidth="1" outlineLevel="1"/>
    <col min="10" max="11" width="15.52734375" style="4" hidden="1" customWidth="1" outlineLevel="1"/>
    <col min="12" max="12" width="29.8203125" style="4" hidden="1" customWidth="1" outlineLevel="1"/>
    <col min="13" max="13" width="1.3515625" style="4" hidden="1" customWidth="1" outlineLevel="1"/>
    <col min="14" max="15" width="15.3515625" style="4" hidden="1" customWidth="1" outlineLevel="1"/>
    <col min="16" max="16" width="22.05859375" style="4" hidden="1" customWidth="1" outlineLevel="1"/>
    <col min="17" max="17" width="1.3515625" style="4" hidden="1" customWidth="1" outlineLevel="1"/>
    <col min="18" max="18" width="15.234375" style="4" hidden="1" customWidth="1" outlineLevel="1"/>
    <col min="19" max="21" width="15.64453125" style="4" hidden="1" customWidth="1" outlineLevel="1"/>
    <col min="22" max="24" width="15.76171875" style="4" hidden="1" customWidth="1" outlineLevel="1"/>
    <col min="25" max="25" width="1.3515625" style="4" hidden="1" customWidth="1" outlineLevel="1"/>
    <col min="26" max="26" width="15.64453125" style="4" hidden="1" customWidth="1" outlineLevel="1"/>
    <col min="27" max="27" width="1.3515625" style="4" hidden="1" customWidth="1" outlineLevel="1"/>
    <col min="28" max="28" width="8.76171875" style="4" collapsed="1"/>
    <col min="29" max="34" width="8.76171875" style="4"/>
    <col min="35" max="42" width="20.52734375" style="4" bestFit="1" customWidth="1"/>
    <col min="43" max="16384" width="8.76171875" style="4"/>
  </cols>
  <sheetData>
    <row r="1" spans="1:26" s="1" customFormat="1" x14ac:dyDescent="0.45">
      <c r="A1" s="37" t="s">
        <v>42</v>
      </c>
      <c r="C1" s="37" t="s">
        <v>5</v>
      </c>
      <c r="E1" s="37" t="s">
        <v>43</v>
      </c>
      <c r="G1" s="37" t="s">
        <v>60</v>
      </c>
      <c r="H1" s="37" t="s">
        <v>61</v>
      </c>
      <c r="J1" s="37" t="s">
        <v>66</v>
      </c>
      <c r="K1" s="37" t="s">
        <v>76</v>
      </c>
      <c r="L1" s="37" t="s">
        <v>77</v>
      </c>
      <c r="N1" s="37" t="s">
        <v>73</v>
      </c>
      <c r="O1" s="37" t="s">
        <v>76</v>
      </c>
      <c r="P1" s="37" t="s">
        <v>77</v>
      </c>
      <c r="R1" s="37" t="s">
        <v>67</v>
      </c>
      <c r="S1" s="50" t="str" cm="1">
        <f t="array" ref="S1:X1">IFERROR(_xlfn.HSTACK(TRANSPOSE(_xlfn.ANCHORARRAY(N2)),IFERROR(TRANSPOSE(_xlfn._xlws.FILTER('Budget Writeback'!$A$8:$A$11,'Budget Writeback'!$A$8:$A$11&lt;&gt;"")),"")),"")</f>
        <v>DEPARTMENT</v>
      </c>
      <c r="T1" s="50" t="str">
        <v>CUSTOMERGROUP</v>
      </c>
      <c r="U1" s="50" t="str">
        <v>AREA</v>
      </c>
      <c r="V1" s="50" t="str">
        <v>BUSINESSGROUP</v>
      </c>
      <c r="W1" s="50" t="str">
        <v>SALESCAMPAIGN</v>
      </c>
      <c r="X1" s="50" t="str">
        <v>SALESPERSON</v>
      </c>
      <c r="Z1" s="37" t="s">
        <v>69</v>
      </c>
    </row>
    <row r="2" spans="1:26" x14ac:dyDescent="0.45">
      <c r="A2" s="48" t="s">
        <v>56</v>
      </c>
      <c r="C2" s="4" t="str" cm="1">
        <f t="array" ref="C2:C3">_xll.BC.EXPANDBUDGETRANGE(Connection)</f>
        <v>VXBS2024</v>
      </c>
      <c r="E2" s="49" t="s">
        <v>40</v>
      </c>
      <c r="G2" s="4" t="str" cm="1">
        <f t="array" ref="G2">TEXT(_xll.BC.QUERY(Connection,"companyinformation",,"currentFiscalYearStartDate",FALSE),"Mmmm")</f>
        <v>January</v>
      </c>
      <c r="H2" s="38">
        <f>DATE('Budget Writeback'!$G$10,MONTH((DATEVALUE("1-"&amp;G2&amp;"-1900"))),1)</f>
        <v>45292</v>
      </c>
      <c r="J2" s="4" t="str" cm="1">
        <f t="array" ref="J2:J6">_xlfn.LET(
_xlpm.AllDim,_xll.BC.EXPANDDIMENSIONRANGE(Connection),
_xlpm.GlobalDim,_xlfn.ANCHORARRAY(N2),
_xlfn._xlws.FILTER(_xlpm.AllDim,ISNA(_xlfn.XMATCH(_xlpm.AllDim,_xlpm.GlobalDim))))</f>
        <v>AREA</v>
      </c>
      <c r="K2" s="4" t="str" cm="1">
        <f t="array" ref="K2:K6">_xll.BC.DIMENSIONNAME(Connection,_xlfn.ANCHORARRAY(J2))</f>
        <v>Area</v>
      </c>
      <c r="L2" s="4" t="str" cm="1">
        <f t="array" ref="L2:L6">_xlfn.ANCHORARRAY(J2)&amp;" - "&amp;_xlfn.ANCHORARRAY(K2)</f>
        <v>AREA - Area</v>
      </c>
      <c r="N2" s="4" t="str" cm="1">
        <f t="array" ref="N2:N3">TRANSPOSE(_xll.BC.QUERY(Connection,"GeneralLedgerSetup",,"shortcutDimension1Code,shortcutDimension2Code",FALSE))</f>
        <v>DEPARTMENT</v>
      </c>
      <c r="O2" s="4" t="str" cm="1">
        <f t="array" ref="O2:O3">_xll.BC.DIMENSIONNAME(Connection,_xlfn.ANCHORARRAY(N2))</f>
        <v>Department</v>
      </c>
      <c r="P2" s="4" t="str" cm="1">
        <f t="array" ref="P2:P3">_xlfn.ANCHORARRAY(N2)&amp;" - "&amp;_xlfn.ANCHORARRAY(O2)</f>
        <v>DEPARTMENT - Department</v>
      </c>
      <c r="S2" s="4" t="str" cm="1">
        <f t="array" ref="S2:S4">IF(S1="","",_xll.BC.EXPANDDIMENSIONVALUERANGE(Connection,S1))</f>
        <v>ADM</v>
      </c>
      <c r="T2" s="4" t="str" cm="1">
        <f t="array" ref="T2:T4">IF(T1="","",_xll.BC.EXPANDDIMENSIONVALUERANGE(Connection,T1))</f>
        <v>LARGE</v>
      </c>
      <c r="U2" s="4" t="str" cm="1">
        <f t="array" ref="U2:U12">IF(U1="","",_xll.BC.EXPANDDIMENSIONVALUERANGE(Connection,U1))</f>
        <v>10</v>
      </c>
      <c r="V2" s="4" t="str" cm="1">
        <f t="array" ref="V2:V5">IF(V1="","",_xll.BC.EXPANDDIMENSIONVALUERANGE(Connection,V1))</f>
        <v>GRPBG</v>
      </c>
      <c r="W2" s="4" t="str" cm="1">
        <f t="array" ref="W2:W3">IF(W1="","",_xll.BC.EXPANDDIMENSIONVALUERANGE(Connection,W1))</f>
        <v>SUMMER</v>
      </c>
      <c r="X2" s="4" t="str" cm="1">
        <f t="array" ref="X2:X4">IF(X1="","",_xll.BC.EXPANDDIMENSIONVALUERANGE(Connection,X1))</f>
        <v>JO</v>
      </c>
      <c r="Z2" s="4" t="s">
        <v>70</v>
      </c>
    </row>
    <row r="3" spans="1:26" x14ac:dyDescent="0.45">
      <c r="C3" s="4" t="str">
        <v>VXPL2024</v>
      </c>
      <c r="E3" s="1" t="s">
        <v>39</v>
      </c>
      <c r="J3" s="4" t="str">
        <v>BUSINESSGROUP</v>
      </c>
      <c r="K3" s="4" t="str">
        <v>Business Group</v>
      </c>
      <c r="L3" s="4" t="str">
        <v>BUSINESSGROUP - Business Group</v>
      </c>
      <c r="N3" s="4" t="str">
        <v>CUSTOMERGROUP</v>
      </c>
      <c r="O3" s="4" t="str">
        <v>Customer Group</v>
      </c>
      <c r="P3" s="4" t="str">
        <v>CUSTOMERGROUP - Customer Group</v>
      </c>
      <c r="S3" s="4" t="str">
        <v>PROD</v>
      </c>
      <c r="T3" s="4" t="str">
        <v>MEDIUM</v>
      </c>
      <c r="U3" s="4" t="str">
        <v>20</v>
      </c>
      <c r="V3" s="4" t="str">
        <v>HOME</v>
      </c>
      <c r="W3" s="4" t="str">
        <v>WINTER</v>
      </c>
      <c r="X3" s="4" t="str">
        <v>LT</v>
      </c>
      <c r="Z3" s="4" t="s">
        <v>72</v>
      </c>
    </row>
    <row r="4" spans="1:26" x14ac:dyDescent="0.45">
      <c r="E4" s="1" t="s">
        <v>41</v>
      </c>
      <c r="J4" s="4" t="str">
        <v>PURCHASER</v>
      </c>
      <c r="K4" s="4" t="str">
        <v>Purchaser</v>
      </c>
      <c r="L4" s="4" t="str">
        <v>PURCHASER - Purchaser</v>
      </c>
      <c r="S4" s="4" t="str">
        <v>SALES</v>
      </c>
      <c r="T4" s="4" t="str">
        <v>SMALL</v>
      </c>
      <c r="U4" s="4" t="str">
        <v>30</v>
      </c>
      <c r="V4" s="4" t="str">
        <v>INDUSTRIAL</v>
      </c>
      <c r="X4" s="4" t="str">
        <v>OF</v>
      </c>
    </row>
    <row r="5" spans="1:26" x14ac:dyDescent="0.45">
      <c r="J5" s="4" t="str">
        <v>SALESCAMPAIGN</v>
      </c>
      <c r="K5" s="4" t="str">
        <v>Sales campaign</v>
      </c>
      <c r="L5" s="4" t="str">
        <v>SALESCAMPAIGN - Sales campaign</v>
      </c>
      <c r="U5" s="4" t="str">
        <v>40</v>
      </c>
      <c r="V5" s="4" t="str">
        <v>OFFICE</v>
      </c>
    </row>
    <row r="6" spans="1:26" x14ac:dyDescent="0.45">
      <c r="J6" s="4" t="str">
        <v>SALESPERSON</v>
      </c>
      <c r="K6" s="4" t="str">
        <v>Salesperson</v>
      </c>
      <c r="L6" s="4" t="str">
        <v>SALESPERSON - Salesperson</v>
      </c>
      <c r="U6" s="4" t="str">
        <v>45</v>
      </c>
    </row>
    <row r="7" spans="1:26" x14ac:dyDescent="0.45">
      <c r="U7" s="4" t="str">
        <v>50</v>
      </c>
    </row>
    <row r="8" spans="1:26" x14ac:dyDescent="0.45">
      <c r="U8" s="4" t="str">
        <v>55</v>
      </c>
    </row>
    <row r="9" spans="1:26" x14ac:dyDescent="0.45">
      <c r="U9" s="4" t="str">
        <v>60</v>
      </c>
    </row>
    <row r="10" spans="1:26" x14ac:dyDescent="0.45">
      <c r="U10" s="4" t="str">
        <v>70</v>
      </c>
    </row>
    <row r="11" spans="1:26" x14ac:dyDescent="0.45">
      <c r="U11" s="4" t="str">
        <v>80</v>
      </c>
    </row>
    <row r="12" spans="1:26" x14ac:dyDescent="0.45">
      <c r="U12" s="4" t="str">
        <v>85</v>
      </c>
    </row>
  </sheetData>
  <conditionalFormatting sqref="R1:X1 AB1">
    <cfRule type="notContainsBlanks" dxfId="0" priority="1">
      <formula>LEN(TRIM(R1))&gt;0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D0FAF-CEA6-4C98-B0CF-C72EAF7B58E1}">
  <sheetPr>
    <tabColor theme="0" tint="-0.499984740745262"/>
  </sheetPr>
  <dimension ref="A1:B15"/>
  <sheetViews>
    <sheetView showGridLines="0" workbookViewId="0"/>
  </sheetViews>
  <sheetFormatPr defaultColWidth="8.64453125" defaultRowHeight="15.75" x14ac:dyDescent="0.5"/>
  <cols>
    <col min="1" max="1" width="17.3515625" customWidth="1"/>
    <col min="2" max="2" width="24.3515625" customWidth="1"/>
  </cols>
  <sheetData>
    <row r="1" spans="1:2" ht="23.25" x14ac:dyDescent="0.7">
      <c r="A1" s="25" t="s">
        <v>44</v>
      </c>
    </row>
    <row r="3" spans="1:2" x14ac:dyDescent="0.5">
      <c r="A3" t="s">
        <v>45</v>
      </c>
    </row>
    <row r="4" spans="1:2" x14ac:dyDescent="0.5">
      <c r="A4" t="s">
        <v>46</v>
      </c>
    </row>
    <row r="5" spans="1:2" x14ac:dyDescent="0.5">
      <c r="A5" s="26" t="s">
        <v>47</v>
      </c>
      <c r="B5" t="s">
        <v>91</v>
      </c>
    </row>
    <row r="6" spans="1:2" x14ac:dyDescent="0.5">
      <c r="A6" s="26" t="s">
        <v>48</v>
      </c>
      <c r="B6" t="s">
        <v>92</v>
      </c>
    </row>
    <row r="7" spans="1:2" x14ac:dyDescent="0.5">
      <c r="A7" s="26" t="s">
        <v>49</v>
      </c>
      <c r="B7" t="s">
        <v>57</v>
      </c>
    </row>
    <row r="8" spans="1:2" x14ac:dyDescent="0.5">
      <c r="A8" s="26" t="s">
        <v>50</v>
      </c>
      <c r="B8" t="s">
        <v>58</v>
      </c>
    </row>
    <row r="9" spans="1:2" x14ac:dyDescent="0.5">
      <c r="A9" s="26" t="s">
        <v>51</v>
      </c>
      <c r="B9" s="27">
        <v>1</v>
      </c>
    </row>
    <row r="10" spans="1:2" x14ac:dyDescent="0.5">
      <c r="A10" s="26" t="s">
        <v>52</v>
      </c>
      <c r="B10" s="28">
        <v>45961</v>
      </c>
    </row>
    <row r="11" spans="1:2" x14ac:dyDescent="0.5">
      <c r="A11" s="26" t="s">
        <v>53</v>
      </c>
      <c r="B11" s="29" t="s">
        <v>94</v>
      </c>
    </row>
    <row r="14" spans="1:2" x14ac:dyDescent="0.5">
      <c r="A14" s="26" t="s">
        <v>54</v>
      </c>
    </row>
    <row r="15" spans="1:2" x14ac:dyDescent="0.5">
      <c r="A15" t="s">
        <v>55</v>
      </c>
    </row>
  </sheetData>
  <hyperlinks>
    <hyperlink ref="B11" r:id="rId1" xr:uid="{B34CA524-5478-4CD5-A340-670EB1898AF9}"/>
  </hyperlink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5A009-9C06-410F-B500-EA19EE9E6031}">
  <dimension ref="A1"/>
  <sheetViews>
    <sheetView workbookViewId="0"/>
  </sheetViews>
  <sheetFormatPr defaultColWidth="8.64453125" defaultRowHeight="15.75" x14ac:dyDescent="0.5"/>
  <sheetData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9AA77-6674-4786-B615-E70D8C4CEBB3}">
  <dimension ref="A1"/>
  <sheetViews>
    <sheetView workbookViewId="0"/>
  </sheetViews>
  <sheetFormatPr defaultColWidth="8.64453125" defaultRowHeight="15.75" x14ac:dyDescent="0.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89326-ED11-42FF-B932-9127DFE777A2}">
  <dimension ref="A1"/>
  <sheetViews>
    <sheetView workbookViewId="0"/>
  </sheetViews>
  <sheetFormatPr defaultColWidth="8.64453125" defaultRowHeight="15.75" x14ac:dyDescent="0.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44a7f5-8a77-4428-8ee2-2834b8af263d">
      <Terms xmlns="http://schemas.microsoft.com/office/infopath/2007/PartnerControls"/>
    </lcf76f155ced4ddcb4097134ff3c332f>
    <TaxCatchAll xmlns="e8ea7d2f-2adf-4240-a9a3-0f4cbd191e2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51CFD0915C974B9171B3EF07AE7C70" ma:contentTypeVersion="14" ma:contentTypeDescription="Create a new document." ma:contentTypeScope="" ma:versionID="1d8d7b04146f0186a8744e4fb092937b">
  <xsd:schema xmlns:xsd="http://www.w3.org/2001/XMLSchema" xmlns:xs="http://www.w3.org/2001/XMLSchema" xmlns:p="http://schemas.microsoft.com/office/2006/metadata/properties" xmlns:ns2="4944a7f5-8a77-4428-8ee2-2834b8af263d" xmlns:ns3="e8ea7d2f-2adf-4240-a9a3-0f4cbd191e2b" targetNamespace="http://schemas.microsoft.com/office/2006/metadata/properties" ma:root="true" ma:fieldsID="0e40ea6f01a90960503f9a9a33a0f425" ns2:_="" ns3:_="">
    <xsd:import namespace="4944a7f5-8a77-4428-8ee2-2834b8af263d"/>
    <xsd:import namespace="e8ea7d2f-2adf-4240-a9a3-0f4cbd191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44a7f5-8a77-4428-8ee2-2834b8af26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9ab57cc-0bcc-4ef8-976a-f24015158e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ea7d2f-2adf-4240-a9a3-0f4cbd191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a6752e0-999a-4a23-b510-41f405ac79f8}" ma:internalName="TaxCatchAll" ma:showField="CatchAllData" ma:web="e8ea7d2f-2adf-4240-a9a3-0f4cbd191e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104302-CFB6-48D7-95DA-25A761D679DD}">
  <ds:schemaRefs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purl.org/dc/dcmitype/"/>
    <ds:schemaRef ds:uri="e8ea7d2f-2adf-4240-a9a3-0f4cbd191e2b"/>
    <ds:schemaRef ds:uri="4944a7f5-8a77-4428-8ee2-2834b8af263d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B0E211B-4818-4783-B98E-737C7C2CFD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44a7f5-8a77-4428-8ee2-2834b8af263d"/>
    <ds:schemaRef ds:uri="e8ea7d2f-2adf-4240-a9a3-0f4cbd191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C53934F-1E91-4205-AEBD-10E48FD764C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Budget Writeback</vt:lpstr>
      <vt:lpstr>Options</vt:lpstr>
      <vt:lpstr>Information</vt:lpstr>
      <vt:lpstr>ApplyDimOnActuals</vt:lpstr>
      <vt:lpstr>ApplyDimOnBudget</vt:lpstr>
      <vt:lpstr>Connection</vt:lpstr>
      <vt:lpstr>'Budget Writeback'!VelixoAutoHideZeroRows</vt:lpstr>
      <vt:lpstr>'Budget Writeback'!VelixoSuppressErrors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Aljun Talle</dc:creator>
  <cp:keywords/>
  <dc:description/>
  <cp:lastModifiedBy>Aljun Talle</cp:lastModifiedBy>
  <cp:revision/>
  <dcterms:created xsi:type="dcterms:W3CDTF">2023-11-08T04:54:11Z</dcterms:created>
  <dcterms:modified xsi:type="dcterms:W3CDTF">2025-12-02T02:44:36Z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0x0101001A51CFD0915C974B9171B3EF07AE7C70</vt:lpwstr>
  </property>
  <property fmtid="{D5CDD505-2E9C-101B-9397-08002B2CF9AE}" pid="3" name="MediaServiceImageTags">
    <vt:lpwstr/>
  </property>
</Properties>
</file>