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/>
  <xr:revisionPtr revIDLastSave="0" documentId="13_ncr:1_{A98607BA-3B25-468A-A3CE-C47B2FD0E4C7}" xr6:coauthVersionLast="47" xr6:coauthVersionMax="47" xr10:uidLastSave="{00000000-0000-0000-0000-000000000000}"/>
  <bookViews>
    <workbookView xWindow="14055" yWindow="-16320" windowWidth="29040" windowHeight="15720" xr2:uid="{79CFE93E-1DEF-4CBD-846A-7F189708DB03}"/>
  </bookViews>
  <sheets>
    <sheet name="Budget Writeback" sheetId="1" r:id="rId1"/>
    <sheet name="Options" sheetId="10" r:id="rId2"/>
    <sheet name="Information" sheetId="14" r:id="rId3"/>
    <sheet name="VelixoReportsConnections" sheetId="5" state="veryHidden" r:id="rId4"/>
    <sheet name="VelixoReportsGIOptions" sheetId="6" state="veryHidden" r:id="rId5"/>
    <sheet name="VelixoReportsSettings" sheetId="7" state="veryHidden" r:id="rId6"/>
  </sheets>
  <definedNames>
    <definedName name="AccountClassRange">_xlfn.HSTACK(_xll.EXPANDACCOUNTCLASSRANGE(Connection),_xll.ACCOUNTCLASSNAME(Connection,_xll.EXPANDACCOUNTCLASSRANGE(Connection)))</definedName>
    <definedName name="Connection">Options!$A$2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 a="1"/>
  <c r="G23" i="1" s="1"/>
  <c r="E23" i="1" a="1"/>
  <c r="E23" i="1" s="1"/>
  <c r="C2" i="10" a="1"/>
  <c r="C2" i="10"/>
  <c r="D2" i="10" a="1"/>
  <c r="D2" i="10"/>
  <c r="E2" i="10" a="1"/>
  <c r="E2" i="10"/>
  <c r="I2" i="10" s="1" a="1"/>
  <c r="I2" i="10" s="1"/>
  <c r="E4" i="1" s="1" a="1"/>
  <c r="E4" i="1" s="1"/>
  <c r="H2" i="10" a="1"/>
  <c r="H2" i="10"/>
  <c r="E2" i="1" a="1"/>
  <c r="E2" i="1" s="1"/>
  <c r="E3" i="1" s="1" a="1"/>
  <c r="E3" i="1" s="1"/>
  <c r="F15" i="1" s="1" a="1"/>
  <c r="F15" i="1" s="1"/>
  <c r="F2" i="1" a="1"/>
  <c r="F2" i="1"/>
  <c r="F3" i="1" s="1" a="1"/>
  <c r="F3" i="1" s="1"/>
  <c r="M2" i="1"/>
  <c r="N2" i="1" a="1"/>
  <c r="N2" i="1" s="1"/>
  <c r="O2" i="1" s="1" a="1"/>
  <c r="O2" i="1" s="1"/>
  <c r="P2" i="1" s="1" a="1"/>
  <c r="P2" i="1" s="1"/>
  <c r="Q2" i="1" s="1" a="1"/>
  <c r="Q2" i="1" s="1"/>
  <c r="R2" i="1" s="1" a="1"/>
  <c r="R2" i="1" s="1"/>
  <c r="S2" i="1" s="1" a="1"/>
  <c r="S2" i="1" s="1"/>
  <c r="T2" i="1" s="1" a="1"/>
  <c r="T2" i="1" s="1"/>
  <c r="U2" i="1" s="1" a="1"/>
  <c r="U2" i="1" s="1"/>
  <c r="V2" i="1" s="1" a="1"/>
  <c r="V2" i="1" s="1"/>
  <c r="W2" i="1" s="1" a="1"/>
  <c r="W2" i="1" s="1"/>
  <c r="X2" i="1" s="1" a="1"/>
  <c r="X2" i="1" s="1"/>
  <c r="E13" i="1"/>
  <c r="F13" i="1"/>
  <c r="G13" i="1"/>
  <c r="A14" i="1" a="1"/>
  <c r="A14" i="1" s="1"/>
  <c r="A15" i="1" a="1"/>
  <c r="A15" i="1" s="1"/>
  <c r="A19" i="1" a="1"/>
  <c r="A19" i="1"/>
  <c r="I44" i="1" a="1"/>
  <c r="I44" i="1"/>
  <c r="K44" i="1"/>
  <c r="L44" i="1"/>
  <c r="M44" i="1" a="1"/>
  <c r="M44" i="1"/>
  <c r="N44" i="1" a="1"/>
  <c r="N44" i="1"/>
  <c r="O44" i="1" a="1"/>
  <c r="O44" i="1" s="1"/>
  <c r="P44" i="1" a="1"/>
  <c r="P44" i="1" s="1"/>
  <c r="Q44" i="1" a="1"/>
  <c r="Q44" i="1"/>
  <c r="R44" i="1" a="1"/>
  <c r="R44" i="1"/>
  <c r="S44" i="1" a="1"/>
  <c r="S44" i="1" s="1"/>
  <c r="T44" i="1" a="1"/>
  <c r="T44" i="1"/>
  <c r="U44" i="1" a="1"/>
  <c r="U44" i="1" s="1"/>
  <c r="V44" i="1" a="1"/>
  <c r="V44" i="1" s="1"/>
  <c r="W44" i="1" a="1"/>
  <c r="W44" i="1"/>
  <c r="X44" i="1" a="1"/>
  <c r="X44" i="1"/>
  <c r="I45" i="1" a="1"/>
  <c r="I45" i="1" s="1"/>
  <c r="K45" i="1"/>
  <c r="L45" i="1"/>
  <c r="M45" i="1" a="1"/>
  <c r="M45" i="1"/>
  <c r="N45" i="1" a="1"/>
  <c r="N45" i="1"/>
  <c r="O45" i="1" a="1"/>
  <c r="O45" i="1"/>
  <c r="P45" i="1" a="1"/>
  <c r="P45" i="1"/>
  <c r="Q45" i="1" a="1"/>
  <c r="Q45" i="1"/>
  <c r="R45" i="1" a="1"/>
  <c r="R45" i="1"/>
  <c r="S45" i="1" a="1"/>
  <c r="S45" i="1"/>
  <c r="T45" i="1" a="1"/>
  <c r="T45" i="1"/>
  <c r="U45" i="1" a="1"/>
  <c r="U45" i="1" s="1"/>
  <c r="V45" i="1" a="1"/>
  <c r="V45" i="1" s="1"/>
  <c r="W45" i="1" a="1"/>
  <c r="W45" i="1" s="1"/>
  <c r="X45" i="1" a="1"/>
  <c r="X45" i="1"/>
  <c r="I46" i="1" a="1"/>
  <c r="I46" i="1" s="1"/>
  <c r="K46" i="1"/>
  <c r="L46" i="1"/>
  <c r="M46" i="1" a="1"/>
  <c r="M46" i="1" s="1"/>
  <c r="N46" i="1" a="1"/>
  <c r="N46" i="1"/>
  <c r="O46" i="1" a="1"/>
  <c r="O46" i="1"/>
  <c r="P46" i="1" a="1"/>
  <c r="P46" i="1" s="1"/>
  <c r="Q46" i="1" a="1"/>
  <c r="Q46" i="1" s="1"/>
  <c r="R46" i="1" a="1"/>
  <c r="R46" i="1" s="1"/>
  <c r="S46" i="1" a="1"/>
  <c r="S46" i="1"/>
  <c r="T46" i="1" a="1"/>
  <c r="T46" i="1" s="1"/>
  <c r="U46" i="1" a="1"/>
  <c r="U46" i="1"/>
  <c r="V46" i="1" a="1"/>
  <c r="V46" i="1"/>
  <c r="W46" i="1" a="1"/>
  <c r="W46" i="1"/>
  <c r="X46" i="1" a="1"/>
  <c r="X46" i="1"/>
  <c r="I47" i="1" a="1"/>
  <c r="I47" i="1"/>
  <c r="K47" i="1"/>
  <c r="L47" i="1"/>
  <c r="M47" i="1" a="1"/>
  <c r="M47" i="1" s="1"/>
  <c r="N47" i="1" a="1"/>
  <c r="N47" i="1" s="1"/>
  <c r="O47" i="1" a="1"/>
  <c r="O47" i="1"/>
  <c r="P47" i="1" a="1"/>
  <c r="P47" i="1"/>
  <c r="Q47" i="1" a="1"/>
  <c r="Q47" i="1"/>
  <c r="R47" i="1" a="1"/>
  <c r="R47" i="1" s="1"/>
  <c r="S47" i="1" a="1"/>
  <c r="S47" i="1" s="1"/>
  <c r="T47" i="1" a="1"/>
  <c r="T47" i="1"/>
  <c r="U47" i="1" a="1"/>
  <c r="U47" i="1" s="1"/>
  <c r="V47" i="1" a="1"/>
  <c r="V47" i="1"/>
  <c r="W47" i="1" a="1"/>
  <c r="W47" i="1"/>
  <c r="X47" i="1" a="1"/>
  <c r="X47" i="1" s="1"/>
  <c r="I48" i="1" a="1"/>
  <c r="I48" i="1"/>
  <c r="K48" i="1"/>
  <c r="L48" i="1"/>
  <c r="M48" i="1" a="1"/>
  <c r="M48" i="1"/>
  <c r="N48" i="1" a="1"/>
  <c r="N48" i="1" s="1"/>
  <c r="O48" i="1" a="1"/>
  <c r="O48" i="1" s="1"/>
  <c r="P48" i="1" a="1"/>
  <c r="P48" i="1"/>
  <c r="Q48" i="1" a="1"/>
  <c r="Q48" i="1"/>
  <c r="R48" i="1" a="1"/>
  <c r="R48" i="1" s="1"/>
  <c r="S48" i="1" a="1"/>
  <c r="S48" i="1"/>
  <c r="T48" i="1" a="1"/>
  <c r="T48" i="1" s="1"/>
  <c r="U48" i="1" a="1"/>
  <c r="U48" i="1"/>
  <c r="V48" i="1" a="1"/>
  <c r="V48" i="1" s="1"/>
  <c r="W48" i="1" a="1"/>
  <c r="W48" i="1"/>
  <c r="X48" i="1" a="1"/>
  <c r="X48" i="1" s="1"/>
  <c r="I49" i="1" a="1"/>
  <c r="I49" i="1" s="1"/>
  <c r="K49" i="1"/>
  <c r="L49" i="1"/>
  <c r="M49" i="1" a="1"/>
  <c r="M49" i="1"/>
  <c r="N49" i="1" a="1"/>
  <c r="N49" i="1"/>
  <c r="O49" i="1" a="1"/>
  <c r="O49" i="1" s="1"/>
  <c r="P49" i="1" a="1"/>
  <c r="P49" i="1" s="1"/>
  <c r="Q49" i="1" a="1"/>
  <c r="Q49" i="1"/>
  <c r="R49" i="1" a="1"/>
  <c r="R49" i="1"/>
  <c r="S49" i="1" a="1"/>
  <c r="S49" i="1" s="1"/>
  <c r="T49" i="1" a="1"/>
  <c r="T49" i="1"/>
  <c r="U49" i="1" a="1"/>
  <c r="U49" i="1"/>
  <c r="V49" i="1" a="1"/>
  <c r="V49" i="1"/>
  <c r="W49" i="1" a="1"/>
  <c r="W49" i="1"/>
  <c r="X49" i="1" a="1"/>
  <c r="X49" i="1"/>
  <c r="I50" i="1" a="1"/>
  <c r="I50" i="1"/>
  <c r="K50" i="1"/>
  <c r="L50" i="1"/>
  <c r="M50" i="1" a="1"/>
  <c r="M50" i="1" s="1"/>
  <c r="N50" i="1" a="1"/>
  <c r="N50" i="1"/>
  <c r="O50" i="1" a="1"/>
  <c r="O50" i="1" s="1"/>
  <c r="P50" i="1" a="1"/>
  <c r="P50" i="1"/>
  <c r="Q50" i="1" a="1"/>
  <c r="Q50" i="1"/>
  <c r="R50" i="1" a="1"/>
  <c r="R50" i="1"/>
  <c r="S50" i="1" a="1"/>
  <c r="S50" i="1"/>
  <c r="T50" i="1" a="1"/>
  <c r="T50" i="1" s="1"/>
  <c r="U50" i="1" a="1"/>
  <c r="U50" i="1"/>
  <c r="V50" i="1" a="1"/>
  <c r="V50" i="1" s="1"/>
  <c r="W50" i="1" a="1"/>
  <c r="W50" i="1"/>
  <c r="X50" i="1" a="1"/>
  <c r="X50" i="1" s="1"/>
  <c r="I51" i="1" a="1"/>
  <c r="I51" i="1"/>
  <c r="K51" i="1"/>
  <c r="L51" i="1"/>
  <c r="M51" i="1" a="1"/>
  <c r="M51" i="1"/>
  <c r="N51" i="1" a="1"/>
  <c r="N51" i="1"/>
  <c r="O51" i="1" a="1"/>
  <c r="O51" i="1" s="1"/>
  <c r="P51" i="1" a="1"/>
  <c r="P51" i="1"/>
  <c r="Q51" i="1" a="1"/>
  <c r="Q51" i="1" s="1"/>
  <c r="R51" i="1" a="1"/>
  <c r="R51" i="1" s="1"/>
  <c r="S51" i="1" a="1"/>
  <c r="S51" i="1"/>
  <c r="T51" i="1" a="1"/>
  <c r="T51" i="1" s="1"/>
  <c r="U51" i="1" a="1"/>
  <c r="U51" i="1"/>
  <c r="V51" i="1" a="1"/>
  <c r="V51" i="1" s="1"/>
  <c r="W51" i="1" a="1"/>
  <c r="W51" i="1"/>
  <c r="X51" i="1" a="1"/>
  <c r="X51" i="1"/>
  <c r="I52" i="1" a="1"/>
  <c r="I52" i="1"/>
  <c r="K52" i="1"/>
  <c r="L52" i="1"/>
  <c r="M52" i="1" a="1"/>
  <c r="M52" i="1" s="1"/>
  <c r="N52" i="1" a="1"/>
  <c r="N52" i="1" s="1"/>
  <c r="O52" i="1" a="1"/>
  <c r="O52" i="1"/>
  <c r="P52" i="1" a="1"/>
  <c r="P52" i="1"/>
  <c r="Q52" i="1" a="1"/>
  <c r="Q52" i="1"/>
  <c r="R52" i="1" a="1"/>
  <c r="R52" i="1"/>
  <c r="S52" i="1" a="1"/>
  <c r="S52" i="1" s="1"/>
  <c r="T52" i="1" a="1"/>
  <c r="T52" i="1" s="1"/>
  <c r="U52" i="1" a="1"/>
  <c r="U52" i="1"/>
  <c r="V52" i="1" a="1"/>
  <c r="V52" i="1" s="1"/>
  <c r="W52" i="1" a="1"/>
  <c r="W52" i="1"/>
  <c r="X52" i="1" a="1"/>
  <c r="X52" i="1" s="1"/>
  <c r="I53" i="1" a="1"/>
  <c r="I53" i="1"/>
  <c r="K53" i="1"/>
  <c r="L53" i="1"/>
  <c r="M53" i="1" a="1"/>
  <c r="M53" i="1" s="1"/>
  <c r="N53" i="1" a="1"/>
  <c r="N53" i="1" s="1"/>
  <c r="O53" i="1" a="1"/>
  <c r="O53" i="1" s="1"/>
  <c r="P53" i="1" a="1"/>
  <c r="P53" i="1"/>
  <c r="Q53" i="1" a="1"/>
  <c r="Q53" i="1" s="1"/>
  <c r="R53" i="1" a="1"/>
  <c r="R53" i="1"/>
  <c r="S53" i="1" a="1"/>
  <c r="S53" i="1"/>
  <c r="T53" i="1" a="1"/>
  <c r="T53" i="1" s="1"/>
  <c r="U53" i="1" a="1"/>
  <c r="U53" i="1"/>
  <c r="V53" i="1" a="1"/>
  <c r="V53" i="1"/>
  <c r="W53" i="1" a="1"/>
  <c r="W53" i="1"/>
  <c r="X53" i="1" a="1"/>
  <c r="X53" i="1" s="1"/>
  <c r="I54" i="1" a="1"/>
  <c r="I54" i="1"/>
  <c r="K54" i="1"/>
  <c r="L54" i="1"/>
  <c r="M54" i="1" a="1"/>
  <c r="M54" i="1" s="1"/>
  <c r="N54" i="1" a="1"/>
  <c r="N54" i="1" s="1"/>
  <c r="O54" i="1" a="1"/>
  <c r="O54" i="1" s="1"/>
  <c r="P54" i="1" a="1"/>
  <c r="P54" i="1" s="1"/>
  <c r="Q54" i="1" a="1"/>
  <c r="Q54" i="1"/>
  <c r="R54" i="1" a="1"/>
  <c r="R54" i="1"/>
  <c r="S54" i="1" a="1"/>
  <c r="S54" i="1"/>
  <c r="T54" i="1" a="1"/>
  <c r="T54" i="1"/>
  <c r="U54" i="1" a="1"/>
  <c r="U54" i="1"/>
  <c r="V54" i="1" a="1"/>
  <c r="V54" i="1" s="1"/>
  <c r="W54" i="1" a="1"/>
  <c r="W54" i="1"/>
  <c r="X54" i="1" a="1"/>
  <c r="X54" i="1" s="1"/>
  <c r="I55" i="1" a="1"/>
  <c r="I55" i="1" s="1"/>
  <c r="K55" i="1"/>
  <c r="L55" i="1"/>
  <c r="M55" i="1" a="1"/>
  <c r="M55" i="1"/>
  <c r="N55" i="1" a="1"/>
  <c r="N55" i="1"/>
  <c r="O55" i="1" a="1"/>
  <c r="O55" i="1" s="1"/>
  <c r="P55" i="1" a="1"/>
  <c r="P55" i="1"/>
  <c r="Q55" i="1" a="1"/>
  <c r="Q55" i="1"/>
  <c r="R55" i="1" a="1"/>
  <c r="R55" i="1" s="1"/>
  <c r="S55" i="1" a="1"/>
  <c r="S55" i="1"/>
  <c r="T55" i="1" a="1"/>
  <c r="T55" i="1"/>
  <c r="U55" i="1" a="1"/>
  <c r="U55" i="1" s="1"/>
  <c r="V55" i="1" a="1"/>
  <c r="V55" i="1" s="1"/>
  <c r="W55" i="1" a="1"/>
  <c r="W55" i="1" s="1"/>
  <c r="X55" i="1" a="1"/>
  <c r="X55" i="1" s="1"/>
  <c r="I56" i="1" a="1"/>
  <c r="I56" i="1"/>
  <c r="K56" i="1"/>
  <c r="L56" i="1"/>
  <c r="M56" i="1" a="1"/>
  <c r="M56" i="1"/>
  <c r="N56" i="1" a="1"/>
  <c r="N56" i="1"/>
  <c r="O56" i="1" a="1"/>
  <c r="O56" i="1"/>
  <c r="P56" i="1" a="1"/>
  <c r="P56" i="1"/>
  <c r="Q56" i="1" a="1"/>
  <c r="Q56" i="1"/>
  <c r="R56" i="1" a="1"/>
  <c r="R56" i="1" s="1"/>
  <c r="S56" i="1" a="1"/>
  <c r="S56" i="1"/>
  <c r="T56" i="1" a="1"/>
  <c r="T56" i="1" s="1"/>
  <c r="U56" i="1" a="1"/>
  <c r="U56" i="1"/>
  <c r="V56" i="1" a="1"/>
  <c r="V56" i="1"/>
  <c r="W56" i="1" a="1"/>
  <c r="W56" i="1"/>
  <c r="X56" i="1" a="1"/>
  <c r="X56" i="1"/>
  <c r="I57" i="1" a="1"/>
  <c r="I57" i="1" s="1"/>
  <c r="K57" i="1"/>
  <c r="L57" i="1"/>
  <c r="M57" i="1" a="1"/>
  <c r="M57" i="1"/>
  <c r="N57" i="1" a="1"/>
  <c r="N57" i="1" s="1"/>
  <c r="O57" i="1" a="1"/>
  <c r="O57" i="1"/>
  <c r="P57" i="1" a="1"/>
  <c r="P57" i="1"/>
  <c r="Q57" i="1" a="1"/>
  <c r="Q57" i="1" s="1"/>
  <c r="R57" i="1" a="1"/>
  <c r="R57" i="1"/>
  <c r="S57" i="1" a="1"/>
  <c r="S57" i="1"/>
  <c r="T57" i="1" a="1"/>
  <c r="T57" i="1"/>
  <c r="U57" i="1" a="1"/>
  <c r="U57" i="1"/>
  <c r="V57" i="1" a="1"/>
  <c r="V57" i="1"/>
  <c r="W57" i="1" a="1"/>
  <c r="W57" i="1"/>
  <c r="X57" i="1" a="1"/>
  <c r="X57" i="1" s="1"/>
  <c r="I58" i="1" a="1"/>
  <c r="I58" i="1"/>
  <c r="K58" i="1"/>
  <c r="L58" i="1"/>
  <c r="M58" i="1" a="1"/>
  <c r="M58" i="1" s="1"/>
  <c r="N58" i="1" a="1"/>
  <c r="N58" i="1" s="1"/>
  <c r="O58" i="1" a="1"/>
  <c r="O58" i="1"/>
  <c r="P58" i="1" a="1"/>
  <c r="P58" i="1" s="1"/>
  <c r="Q58" i="1" a="1"/>
  <c r="Q58" i="1"/>
  <c r="R58" i="1" a="1"/>
  <c r="R58" i="1" s="1"/>
  <c r="S58" i="1" a="1"/>
  <c r="S58" i="1"/>
  <c r="T58" i="1" a="1"/>
  <c r="T58" i="1" s="1"/>
  <c r="U58" i="1" a="1"/>
  <c r="U58" i="1"/>
  <c r="V58" i="1" a="1"/>
  <c r="V58" i="1" s="1"/>
  <c r="W58" i="1" a="1"/>
  <c r="W58" i="1"/>
  <c r="X58" i="1" a="1"/>
  <c r="X58" i="1" s="1"/>
  <c r="I59" i="1" a="1"/>
  <c r="I59" i="1"/>
  <c r="K59" i="1"/>
  <c r="L59" i="1"/>
  <c r="M59" i="1" a="1"/>
  <c r="M59" i="1" s="1"/>
  <c r="N59" i="1" a="1"/>
  <c r="N59" i="1"/>
  <c r="O59" i="1" a="1"/>
  <c r="O59" i="1"/>
  <c r="P59" i="1" a="1"/>
  <c r="P59" i="1" s="1"/>
  <c r="Q59" i="1" a="1"/>
  <c r="Q59" i="1"/>
  <c r="R59" i="1" a="1"/>
  <c r="R59" i="1"/>
  <c r="S59" i="1" a="1"/>
  <c r="S59" i="1"/>
  <c r="T59" i="1" a="1"/>
  <c r="T59" i="1"/>
  <c r="U59" i="1" a="1"/>
  <c r="U59" i="1"/>
  <c r="V59" i="1" a="1"/>
  <c r="V59" i="1"/>
  <c r="W59" i="1" a="1"/>
  <c r="W59" i="1" s="1"/>
  <c r="X59" i="1" a="1"/>
  <c r="X59" i="1" s="1"/>
  <c r="I60" i="1" a="1"/>
  <c r="I60" i="1" s="1"/>
  <c r="K60" i="1"/>
  <c r="L60" i="1"/>
  <c r="M60" i="1" a="1"/>
  <c r="M60" i="1"/>
  <c r="N60" i="1" a="1"/>
  <c r="N60" i="1"/>
  <c r="O60" i="1" a="1"/>
  <c r="O60" i="1"/>
  <c r="P60" i="1" a="1"/>
  <c r="P60" i="1"/>
  <c r="Q60" i="1" a="1"/>
  <c r="Q60" i="1" s="1"/>
  <c r="R60" i="1" a="1"/>
  <c r="R60" i="1"/>
  <c r="S60" i="1" a="1"/>
  <c r="S60" i="1"/>
  <c r="T60" i="1" a="1"/>
  <c r="T60" i="1"/>
  <c r="U60" i="1" a="1"/>
  <c r="U60" i="1" s="1"/>
  <c r="V60" i="1" a="1"/>
  <c r="V60" i="1" s="1"/>
  <c r="W60" i="1" a="1"/>
  <c r="W60" i="1"/>
  <c r="X60" i="1" a="1"/>
  <c r="X60" i="1"/>
  <c r="I61" i="1" a="1"/>
  <c r="I61" i="1" s="1"/>
  <c r="K61" i="1"/>
  <c r="L61" i="1"/>
  <c r="M61" i="1" a="1"/>
  <c r="M61" i="1"/>
  <c r="N61" i="1" a="1"/>
  <c r="N61" i="1"/>
  <c r="O61" i="1" a="1"/>
  <c r="O61" i="1"/>
  <c r="P61" i="1" a="1"/>
  <c r="P61" i="1"/>
  <c r="Q61" i="1" a="1"/>
  <c r="Q61" i="1"/>
  <c r="R61" i="1" a="1"/>
  <c r="R61" i="1" s="1"/>
  <c r="S61" i="1" a="1"/>
  <c r="S61" i="1" s="1"/>
  <c r="T61" i="1" a="1"/>
  <c r="T61" i="1"/>
  <c r="U61" i="1" a="1"/>
  <c r="U61" i="1"/>
  <c r="V61" i="1" a="1"/>
  <c r="V61" i="1"/>
  <c r="W61" i="1" a="1"/>
  <c r="W61" i="1"/>
  <c r="X61" i="1" a="1"/>
  <c r="X61" i="1"/>
  <c r="I62" i="1" a="1"/>
  <c r="I62" i="1" s="1"/>
  <c r="K62" i="1"/>
  <c r="L62" i="1"/>
  <c r="M62" i="1" a="1"/>
  <c r="M62" i="1"/>
  <c r="N62" i="1" a="1"/>
  <c r="N62" i="1" s="1"/>
  <c r="O62" i="1" a="1"/>
  <c r="O62" i="1"/>
  <c r="P62" i="1" a="1"/>
  <c r="P62" i="1" s="1"/>
  <c r="Q62" i="1" a="1"/>
  <c r="Q62" i="1"/>
  <c r="R62" i="1" a="1"/>
  <c r="R62" i="1" s="1"/>
  <c r="S62" i="1" a="1"/>
  <c r="S62" i="1"/>
  <c r="T62" i="1" a="1"/>
  <c r="T62" i="1"/>
  <c r="U62" i="1" a="1"/>
  <c r="U62" i="1"/>
  <c r="V62" i="1" a="1"/>
  <c r="V62" i="1" s="1"/>
  <c r="W62" i="1" a="1"/>
  <c r="W62" i="1" s="1"/>
  <c r="X62" i="1" a="1"/>
  <c r="X62" i="1" s="1"/>
  <c r="I63" i="1" a="1"/>
  <c r="I63" i="1"/>
  <c r="K63" i="1"/>
  <c r="L63" i="1"/>
  <c r="M63" i="1" a="1"/>
  <c r="M63" i="1" s="1"/>
  <c r="N63" i="1" a="1"/>
  <c r="N63" i="1" s="1"/>
  <c r="O63" i="1" a="1"/>
  <c r="O63" i="1" s="1"/>
  <c r="P63" i="1" a="1"/>
  <c r="P63" i="1"/>
  <c r="Q63" i="1" a="1"/>
  <c r="Q63" i="1"/>
  <c r="R63" i="1" a="1"/>
  <c r="R63" i="1"/>
  <c r="S63" i="1" a="1"/>
  <c r="S63" i="1"/>
  <c r="T63" i="1" a="1"/>
  <c r="T63" i="1" s="1"/>
  <c r="U63" i="1" a="1"/>
  <c r="U63" i="1"/>
  <c r="V63" i="1" a="1"/>
  <c r="V63" i="1"/>
  <c r="W63" i="1" a="1"/>
  <c r="W63" i="1"/>
  <c r="X63" i="1" a="1"/>
  <c r="X63" i="1"/>
  <c r="I64" i="1" a="1"/>
  <c r="I64" i="1" s="1"/>
  <c r="K64" i="1"/>
  <c r="L64" i="1"/>
  <c r="M64" i="1" a="1"/>
  <c r="M64" i="1"/>
  <c r="N64" i="1" a="1"/>
  <c r="N64" i="1"/>
  <c r="O64" i="1" a="1"/>
  <c r="O64" i="1"/>
  <c r="P64" i="1" a="1"/>
  <c r="P64" i="1" s="1"/>
  <c r="Q64" i="1" a="1"/>
  <c r="Q64" i="1" s="1"/>
  <c r="R64" i="1" a="1"/>
  <c r="R64" i="1" s="1"/>
  <c r="S64" i="1" a="1"/>
  <c r="S64" i="1"/>
  <c r="T64" i="1" a="1"/>
  <c r="T64" i="1" s="1"/>
  <c r="U64" i="1" a="1"/>
  <c r="U64" i="1"/>
  <c r="V64" i="1" a="1"/>
  <c r="V64" i="1"/>
  <c r="W64" i="1" a="1"/>
  <c r="W64" i="1" s="1"/>
  <c r="X64" i="1" a="1"/>
  <c r="X64" i="1" s="1"/>
  <c r="I65" i="1" a="1"/>
  <c r="I65" i="1"/>
  <c r="K65" i="1"/>
  <c r="L65" i="1"/>
  <c r="M65" i="1" a="1"/>
  <c r="M65" i="1"/>
  <c r="N65" i="1" a="1"/>
  <c r="N65" i="1" s="1"/>
  <c r="O65" i="1" a="1"/>
  <c r="O65" i="1"/>
  <c r="P65" i="1" a="1"/>
  <c r="P65" i="1"/>
  <c r="Q65" i="1" a="1"/>
  <c r="Q65" i="1"/>
  <c r="R65" i="1" a="1"/>
  <c r="R65" i="1" s="1"/>
  <c r="S65" i="1" a="1"/>
  <c r="S65" i="1"/>
  <c r="T65" i="1" a="1"/>
  <c r="T65" i="1" s="1"/>
  <c r="U65" i="1" a="1"/>
  <c r="U65" i="1" s="1"/>
  <c r="V65" i="1" a="1"/>
  <c r="V65" i="1" s="1"/>
  <c r="W65" i="1" a="1"/>
  <c r="W65" i="1"/>
  <c r="X65" i="1" a="1"/>
  <c r="X65" i="1"/>
  <c r="I66" i="1" a="1"/>
  <c r="I66" i="1" s="1"/>
  <c r="K66" i="1"/>
  <c r="L66" i="1"/>
  <c r="M66" i="1" a="1"/>
  <c r="M66" i="1" s="1"/>
  <c r="N66" i="1" a="1"/>
  <c r="N66" i="1" s="1"/>
  <c r="O66" i="1" a="1"/>
  <c r="O66" i="1"/>
  <c r="P66" i="1" a="1"/>
  <c r="P66" i="1"/>
  <c r="Q66" i="1" a="1"/>
  <c r="Q66" i="1"/>
  <c r="R66" i="1" a="1"/>
  <c r="R66" i="1" s="1"/>
  <c r="S66" i="1" a="1"/>
  <c r="S66" i="1" s="1"/>
  <c r="T66" i="1" a="1"/>
  <c r="T66" i="1"/>
  <c r="U66" i="1" a="1"/>
  <c r="U66" i="1" s="1"/>
  <c r="V66" i="1" a="1"/>
  <c r="V66" i="1"/>
  <c r="W66" i="1" a="1"/>
  <c r="W66" i="1" s="1"/>
  <c r="X66" i="1" a="1"/>
  <c r="X66" i="1" s="1"/>
  <c r="I67" i="1" a="1"/>
  <c r="I67" i="1"/>
  <c r="K67" i="1"/>
  <c r="L67" i="1"/>
  <c r="M67" i="1" a="1"/>
  <c r="M67" i="1" s="1"/>
  <c r="N67" i="1" a="1"/>
  <c r="N67" i="1" s="1"/>
  <c r="O67" i="1" a="1"/>
  <c r="O67" i="1"/>
  <c r="P67" i="1" a="1"/>
  <c r="P67" i="1"/>
  <c r="Q67" i="1" a="1"/>
  <c r="Q67" i="1" s="1"/>
  <c r="R67" i="1" a="1"/>
  <c r="R67" i="1" s="1"/>
  <c r="S67" i="1" a="1"/>
  <c r="S67" i="1"/>
  <c r="T67" i="1" a="1"/>
  <c r="T67" i="1" s="1"/>
  <c r="U67" i="1" a="1"/>
  <c r="U67" i="1" s="1"/>
  <c r="V67" i="1" a="1"/>
  <c r="V67" i="1"/>
  <c r="W67" i="1" a="1"/>
  <c r="W67" i="1"/>
  <c r="X67" i="1" a="1"/>
  <c r="X67" i="1" s="1"/>
  <c r="I68" i="1" a="1"/>
  <c r="I68" i="1"/>
  <c r="K68" i="1"/>
  <c r="L68" i="1"/>
  <c r="M68" i="1" a="1"/>
  <c r="M68" i="1"/>
  <c r="N68" i="1" a="1"/>
  <c r="N68" i="1" s="1"/>
  <c r="O68" i="1" a="1"/>
  <c r="O68" i="1" s="1"/>
  <c r="P68" i="1" a="1"/>
  <c r="P68" i="1" s="1"/>
  <c r="Q68" i="1" a="1"/>
  <c r="Q68" i="1"/>
  <c r="R68" i="1" a="1"/>
  <c r="R68" i="1" s="1"/>
  <c r="S68" i="1" a="1"/>
  <c r="S68" i="1"/>
  <c r="T68" i="1" a="1"/>
  <c r="T68" i="1" s="1"/>
  <c r="U68" i="1" a="1"/>
  <c r="U68" i="1"/>
  <c r="V68" i="1" a="1"/>
  <c r="V68" i="1" s="1"/>
  <c r="W68" i="1" a="1"/>
  <c r="W68" i="1"/>
  <c r="X68" i="1" a="1"/>
  <c r="X68" i="1"/>
  <c r="I69" i="1" a="1"/>
  <c r="I69" i="1"/>
  <c r="K69" i="1"/>
  <c r="L69" i="1"/>
  <c r="M69" i="1" a="1"/>
  <c r="M69" i="1" s="1"/>
  <c r="N69" i="1" a="1"/>
  <c r="N69" i="1" s="1"/>
  <c r="O69" i="1" a="1"/>
  <c r="O69" i="1" s="1"/>
  <c r="P69" i="1" a="1"/>
  <c r="P69" i="1" s="1"/>
  <c r="Q69" i="1" a="1"/>
  <c r="Q69" i="1"/>
  <c r="R69" i="1" a="1"/>
  <c r="R69" i="1"/>
  <c r="S69" i="1" a="1"/>
  <c r="S69" i="1" s="1"/>
  <c r="T69" i="1" a="1"/>
  <c r="T69" i="1"/>
  <c r="U69" i="1" a="1"/>
  <c r="U69" i="1" s="1"/>
  <c r="V69" i="1" a="1"/>
  <c r="V69" i="1"/>
  <c r="W69" i="1" a="1"/>
  <c r="W69" i="1" s="1"/>
  <c r="X69" i="1" a="1"/>
  <c r="X69" i="1"/>
  <c r="I70" i="1" a="1"/>
  <c r="I70" i="1"/>
  <c r="K70" i="1"/>
  <c r="L70" i="1"/>
  <c r="M70" i="1" a="1"/>
  <c r="M70" i="1" s="1"/>
  <c r="N70" i="1" a="1"/>
  <c r="N70" i="1"/>
  <c r="O70" i="1" a="1"/>
  <c r="O70" i="1"/>
  <c r="P70" i="1" a="1"/>
  <c r="P70" i="1" s="1"/>
  <c r="Q70" i="1" a="1"/>
  <c r="Q70" i="1" s="1"/>
  <c r="R70" i="1" a="1"/>
  <c r="R70" i="1"/>
  <c r="S70" i="1" a="1"/>
  <c r="S70" i="1"/>
  <c r="T70" i="1" a="1"/>
  <c r="T70" i="1"/>
  <c r="U70" i="1" a="1"/>
  <c r="U70" i="1"/>
  <c r="V70" i="1" a="1"/>
  <c r="V70" i="1" s="1"/>
  <c r="W70" i="1" a="1"/>
  <c r="W70" i="1"/>
  <c r="X70" i="1" a="1"/>
  <c r="X70" i="1"/>
  <c r="I71" i="1" a="1"/>
  <c r="I71" i="1"/>
  <c r="K71" i="1"/>
  <c r="L71" i="1"/>
  <c r="M71" i="1" a="1"/>
  <c r="M71" i="1" s="1"/>
  <c r="N71" i="1" a="1"/>
  <c r="N71" i="1"/>
  <c r="O71" i="1" a="1"/>
  <c r="O71" i="1"/>
  <c r="P71" i="1" a="1"/>
  <c r="P71" i="1" s="1"/>
  <c r="Q71" i="1" a="1"/>
  <c r="Q71" i="1" s="1"/>
  <c r="R71" i="1" a="1"/>
  <c r="R71" i="1" s="1"/>
  <c r="S71" i="1" a="1"/>
  <c r="S71" i="1"/>
  <c r="T71" i="1" a="1"/>
  <c r="T71" i="1"/>
  <c r="U71" i="1" a="1"/>
  <c r="U71" i="1" s="1"/>
  <c r="V71" i="1" a="1"/>
  <c r="V71" i="1" s="1"/>
  <c r="W71" i="1" a="1"/>
  <c r="W71" i="1" s="1"/>
  <c r="X71" i="1" a="1"/>
  <c r="X71" i="1" s="1"/>
  <c r="I72" i="1" a="1"/>
  <c r="I72" i="1" s="1"/>
  <c r="K72" i="1"/>
  <c r="L72" i="1"/>
  <c r="M72" i="1" a="1"/>
  <c r="M72" i="1"/>
  <c r="N72" i="1" a="1"/>
  <c r="N72" i="1" s="1"/>
  <c r="O72" i="1" a="1"/>
  <c r="O72" i="1"/>
  <c r="P72" i="1" a="1"/>
  <c r="P72" i="1"/>
  <c r="Q72" i="1" a="1"/>
  <c r="Q72" i="1"/>
  <c r="R72" i="1" a="1"/>
  <c r="R72" i="1" s="1"/>
  <c r="S72" i="1" a="1"/>
  <c r="S72" i="1"/>
  <c r="T72" i="1" a="1"/>
  <c r="T72" i="1" s="1"/>
  <c r="U72" i="1" a="1"/>
  <c r="U72" i="1" s="1"/>
  <c r="V72" i="1" a="1"/>
  <c r="V72" i="1"/>
  <c r="W72" i="1" a="1"/>
  <c r="W72" i="1"/>
  <c r="X72" i="1" a="1"/>
  <c r="X72" i="1" s="1"/>
  <c r="I73" i="1" a="1"/>
  <c r="I73" i="1"/>
  <c r="K73" i="1"/>
  <c r="L73" i="1"/>
  <c r="M73" i="1" a="1"/>
  <c r="M73" i="1"/>
  <c r="N73" i="1" a="1"/>
  <c r="N73" i="1" s="1"/>
  <c r="O73" i="1" a="1"/>
  <c r="O73" i="1" s="1"/>
  <c r="P73" i="1" a="1"/>
  <c r="P73" i="1"/>
  <c r="Q73" i="1" a="1"/>
  <c r="Q73" i="1" s="1"/>
  <c r="R73" i="1" a="1"/>
  <c r="R73" i="1" s="1"/>
  <c r="S73" i="1" a="1"/>
  <c r="S73" i="1" s="1"/>
  <c r="T73" i="1" a="1"/>
  <c r="T73" i="1" s="1"/>
  <c r="U73" i="1" a="1"/>
  <c r="U73" i="1" s="1"/>
  <c r="V73" i="1" a="1"/>
  <c r="V73" i="1"/>
  <c r="W73" i="1" a="1"/>
  <c r="W73" i="1"/>
  <c r="X73" i="1" a="1"/>
  <c r="X73" i="1"/>
  <c r="I74" i="1" a="1"/>
  <c r="I74" i="1"/>
  <c r="K74" i="1"/>
  <c r="L74" i="1"/>
  <c r="M74" i="1" a="1"/>
  <c r="M74" i="1"/>
  <c r="N74" i="1" a="1"/>
  <c r="N74" i="1"/>
  <c r="O74" i="1" a="1"/>
  <c r="O74" i="1"/>
  <c r="P74" i="1" a="1"/>
  <c r="P74" i="1" s="1"/>
  <c r="Q74" i="1" a="1"/>
  <c r="Q74" i="1" s="1"/>
  <c r="R74" i="1" a="1"/>
  <c r="R74" i="1"/>
  <c r="S74" i="1" a="1"/>
  <c r="S74" i="1"/>
  <c r="T74" i="1" a="1"/>
  <c r="T74" i="1"/>
  <c r="U74" i="1" a="1"/>
  <c r="U74" i="1"/>
  <c r="V74" i="1" a="1"/>
  <c r="V74" i="1" s="1"/>
  <c r="W74" i="1" a="1"/>
  <c r="W74" i="1"/>
  <c r="X74" i="1" a="1"/>
  <c r="X74" i="1" s="1"/>
  <c r="I75" i="1" a="1"/>
  <c r="I75" i="1"/>
  <c r="K75" i="1"/>
  <c r="L75" i="1"/>
  <c r="M75" i="1" a="1"/>
  <c r="M75" i="1" s="1"/>
  <c r="N75" i="1" a="1"/>
  <c r="N75" i="1" s="1"/>
  <c r="O75" i="1" a="1"/>
  <c r="O75" i="1" s="1"/>
  <c r="P75" i="1" a="1"/>
  <c r="P75" i="1"/>
  <c r="Q75" i="1" a="1"/>
  <c r="Q75" i="1"/>
  <c r="R75" i="1" a="1"/>
  <c r="R75" i="1"/>
  <c r="S75" i="1" a="1"/>
  <c r="S75" i="1"/>
  <c r="T75" i="1" a="1"/>
  <c r="T75" i="1" s="1"/>
  <c r="U75" i="1" a="1"/>
  <c r="U75" i="1" s="1"/>
  <c r="V75" i="1" a="1"/>
  <c r="V75" i="1" s="1"/>
  <c r="W75" i="1" a="1"/>
  <c r="W75" i="1"/>
  <c r="X75" i="1" a="1"/>
  <c r="X75" i="1" s="1"/>
  <c r="I76" i="1" a="1"/>
  <c r="I76" i="1"/>
  <c r="K76" i="1"/>
  <c r="L76" i="1"/>
  <c r="M76" i="1" a="1"/>
  <c r="M76" i="1"/>
  <c r="N76" i="1" a="1"/>
  <c r="N76" i="1"/>
  <c r="O76" i="1" a="1"/>
  <c r="O76" i="1"/>
  <c r="P76" i="1" a="1"/>
  <c r="P76" i="1" s="1"/>
  <c r="Q76" i="1" a="1"/>
  <c r="Q76" i="1"/>
  <c r="R76" i="1" a="1"/>
  <c r="R76" i="1" s="1"/>
  <c r="S76" i="1" a="1"/>
  <c r="S76" i="1" s="1"/>
  <c r="T76" i="1" a="1"/>
  <c r="T76" i="1"/>
  <c r="U76" i="1" a="1"/>
  <c r="U76" i="1"/>
  <c r="V76" i="1" a="1"/>
  <c r="V76" i="1"/>
  <c r="W76" i="1" a="1"/>
  <c r="W76" i="1" s="1"/>
  <c r="X76" i="1" a="1"/>
  <c r="X76" i="1"/>
  <c r="I77" i="1" a="1"/>
  <c r="I77" i="1"/>
  <c r="K77" i="1"/>
  <c r="L77" i="1"/>
  <c r="M77" i="1" a="1"/>
  <c r="M77" i="1" s="1"/>
  <c r="N77" i="1" a="1"/>
  <c r="N77" i="1" s="1"/>
  <c r="O77" i="1" a="1"/>
  <c r="O77" i="1"/>
  <c r="P77" i="1" a="1"/>
  <c r="P77" i="1"/>
  <c r="Q77" i="1" a="1"/>
  <c r="Q77" i="1" s="1"/>
  <c r="R77" i="1" a="1"/>
  <c r="R77" i="1"/>
  <c r="S77" i="1" a="1"/>
  <c r="S77" i="1"/>
  <c r="T77" i="1" a="1"/>
  <c r="T77" i="1"/>
  <c r="U77" i="1" a="1"/>
  <c r="U77" i="1" s="1"/>
  <c r="V77" i="1" a="1"/>
  <c r="V77" i="1" s="1"/>
  <c r="W77" i="1" a="1"/>
  <c r="W77" i="1"/>
  <c r="X77" i="1" a="1"/>
  <c r="X77" i="1" s="1"/>
  <c r="I78" i="1" a="1"/>
  <c r="I78" i="1"/>
  <c r="K78" i="1"/>
  <c r="L78" i="1"/>
  <c r="M78" i="1" a="1"/>
  <c r="M78" i="1"/>
  <c r="N78" i="1" a="1"/>
  <c r="N78" i="1"/>
  <c r="O78" i="1" a="1"/>
  <c r="O78" i="1"/>
  <c r="P78" i="1" a="1"/>
  <c r="P78" i="1"/>
  <c r="Q78" i="1" a="1"/>
  <c r="Q78" i="1" s="1"/>
  <c r="R78" i="1" a="1"/>
  <c r="R78" i="1" s="1"/>
  <c r="S78" i="1" a="1"/>
  <c r="S78" i="1" s="1"/>
  <c r="T78" i="1" a="1"/>
  <c r="T78" i="1" s="1"/>
  <c r="U78" i="1" a="1"/>
  <c r="U78" i="1"/>
  <c r="V78" i="1" a="1"/>
  <c r="V78" i="1"/>
  <c r="W78" i="1" a="1"/>
  <c r="W78" i="1"/>
  <c r="X78" i="1" a="1"/>
  <c r="X78" i="1" s="1"/>
  <c r="I79" i="1" a="1"/>
  <c r="I79" i="1" s="1"/>
  <c r="K79" i="1"/>
  <c r="L79" i="1"/>
  <c r="M79" i="1" a="1"/>
  <c r="M79" i="1"/>
  <c r="N79" i="1" a="1"/>
  <c r="N79" i="1" s="1"/>
  <c r="O79" i="1" a="1"/>
  <c r="O79" i="1" s="1"/>
  <c r="P79" i="1" a="1"/>
  <c r="P79" i="1" s="1"/>
  <c r="Q79" i="1" a="1"/>
  <c r="Q79" i="1" s="1"/>
  <c r="R79" i="1" a="1"/>
  <c r="R79" i="1"/>
  <c r="S79" i="1" a="1"/>
  <c r="S79" i="1"/>
  <c r="T79" i="1" a="1"/>
  <c r="T79" i="1"/>
  <c r="U79" i="1" a="1"/>
  <c r="U79" i="1"/>
  <c r="V79" i="1" a="1"/>
  <c r="V79" i="1"/>
  <c r="W79" i="1" a="1"/>
  <c r="W79" i="1" s="1"/>
  <c r="X79" i="1" a="1"/>
  <c r="X79" i="1"/>
  <c r="I80" i="1" a="1"/>
  <c r="I80" i="1" s="1"/>
  <c r="K80" i="1"/>
  <c r="L80" i="1"/>
  <c r="M80" i="1" a="1"/>
  <c r="M80" i="1" s="1"/>
  <c r="N80" i="1" a="1"/>
  <c r="N80" i="1"/>
  <c r="O80" i="1" a="1"/>
  <c r="O80" i="1" s="1"/>
  <c r="P80" i="1" a="1"/>
  <c r="P80" i="1"/>
  <c r="Q80" i="1" a="1"/>
  <c r="Q80" i="1"/>
  <c r="R80" i="1" a="1"/>
  <c r="R80" i="1"/>
  <c r="S80" i="1" a="1"/>
  <c r="S80" i="1"/>
  <c r="T80" i="1" a="1"/>
  <c r="T80" i="1"/>
  <c r="U80" i="1" a="1"/>
  <c r="U80" i="1"/>
  <c r="V80" i="1" a="1"/>
  <c r="V80" i="1" s="1"/>
  <c r="W80" i="1" a="1"/>
  <c r="W80" i="1"/>
  <c r="X80" i="1" a="1"/>
  <c r="X80" i="1"/>
  <c r="I81" i="1" a="1"/>
  <c r="I81" i="1"/>
  <c r="K81" i="1"/>
  <c r="L81" i="1"/>
  <c r="M81" i="1" a="1"/>
  <c r="M81" i="1" s="1"/>
  <c r="N81" i="1" a="1"/>
  <c r="N81" i="1"/>
  <c r="O81" i="1" a="1"/>
  <c r="O81" i="1"/>
  <c r="P81" i="1" a="1"/>
  <c r="P81" i="1"/>
  <c r="Q81" i="1" a="1"/>
  <c r="Q81" i="1"/>
  <c r="R81" i="1" a="1"/>
  <c r="R81" i="1" s="1"/>
  <c r="S81" i="1" a="1"/>
  <c r="S81" i="1" s="1"/>
  <c r="T81" i="1" a="1"/>
  <c r="T81" i="1" s="1"/>
  <c r="U81" i="1" a="1"/>
  <c r="U81" i="1"/>
  <c r="V81" i="1" a="1"/>
  <c r="V81" i="1"/>
  <c r="W81" i="1" a="1"/>
  <c r="W81" i="1" s="1"/>
  <c r="X81" i="1" a="1"/>
  <c r="X81" i="1"/>
  <c r="I82" i="1" a="1"/>
  <c r="I82" i="1" s="1"/>
  <c r="K82" i="1"/>
  <c r="L82" i="1"/>
  <c r="M82" i="1" a="1"/>
  <c r="M82" i="1"/>
  <c r="N82" i="1" a="1"/>
  <c r="N82" i="1" s="1"/>
  <c r="O82" i="1" a="1"/>
  <c r="O82" i="1"/>
  <c r="P82" i="1" a="1"/>
  <c r="P82" i="1" s="1"/>
  <c r="Q82" i="1" a="1"/>
  <c r="Q82" i="1"/>
  <c r="R82" i="1" a="1"/>
  <c r="R82" i="1"/>
  <c r="S82" i="1" a="1"/>
  <c r="S82" i="1"/>
  <c r="T82" i="1" a="1"/>
  <c r="T82" i="1" s="1"/>
  <c r="U82" i="1" a="1"/>
  <c r="U82" i="1"/>
  <c r="V82" i="1" a="1"/>
  <c r="V82" i="1" s="1"/>
  <c r="W82" i="1" a="1"/>
  <c r="W82" i="1" s="1"/>
  <c r="X82" i="1" a="1"/>
  <c r="X82" i="1" s="1"/>
  <c r="K83" i="1"/>
  <c r="L83" i="1"/>
  <c r="M83" i="1" a="1"/>
  <c r="M83" i="1"/>
  <c r="N83" i="1" a="1"/>
  <c r="N83" i="1" s="1"/>
  <c r="O83" i="1" a="1"/>
  <c r="O83" i="1" s="1"/>
  <c r="P83" i="1" a="1"/>
  <c r="P83" i="1"/>
  <c r="Q83" i="1" a="1"/>
  <c r="Q83" i="1"/>
  <c r="R83" i="1" a="1"/>
  <c r="R83" i="1"/>
  <c r="S83" i="1" a="1"/>
  <c r="S83" i="1"/>
  <c r="T83" i="1" a="1"/>
  <c r="T83" i="1"/>
  <c r="U83" i="1" a="1"/>
  <c r="U83" i="1" s="1"/>
  <c r="V83" i="1" a="1"/>
  <c r="V83" i="1" s="1"/>
  <c r="W83" i="1" a="1"/>
  <c r="W83" i="1"/>
  <c r="X83" i="1" a="1"/>
  <c r="X83" i="1"/>
  <c r="K84" i="1"/>
  <c r="L84" i="1"/>
  <c r="M84" i="1" a="1"/>
  <c r="M84" i="1"/>
  <c r="N84" i="1" a="1"/>
  <c r="N84" i="1"/>
  <c r="O84" i="1" a="1"/>
  <c r="O84" i="1" s="1"/>
  <c r="P84" i="1" a="1"/>
  <c r="P84" i="1"/>
  <c r="Q84" i="1" a="1"/>
  <c r="Q84" i="1"/>
  <c r="R84" i="1" a="1"/>
  <c r="R84" i="1" s="1"/>
  <c r="S84" i="1" a="1"/>
  <c r="S84" i="1" s="1"/>
  <c r="T84" i="1" a="1"/>
  <c r="T84" i="1" s="1"/>
  <c r="U84" i="1" a="1"/>
  <c r="U84" i="1"/>
  <c r="V84" i="1" a="1"/>
  <c r="V84" i="1" s="1"/>
  <c r="W84" i="1" a="1"/>
  <c r="W84" i="1"/>
  <c r="X84" i="1" a="1"/>
  <c r="X84" i="1" s="1"/>
  <c r="K85" i="1"/>
  <c r="L85" i="1"/>
  <c r="M85" i="1" a="1"/>
  <c r="M85" i="1"/>
  <c r="N85" i="1" a="1"/>
  <c r="N85" i="1" s="1"/>
  <c r="O85" i="1" a="1"/>
  <c r="O85" i="1" s="1"/>
  <c r="P85" i="1" a="1"/>
  <c r="P85" i="1"/>
  <c r="Q85" i="1" a="1"/>
  <c r="Q85" i="1"/>
  <c r="R85" i="1" a="1"/>
  <c r="R85" i="1" s="1"/>
  <c r="S85" i="1" a="1"/>
  <c r="S85" i="1" s="1"/>
  <c r="T85" i="1" a="1"/>
  <c r="T85" i="1"/>
  <c r="U85" i="1" a="1"/>
  <c r="U85" i="1" s="1"/>
  <c r="V85" i="1" a="1"/>
  <c r="V85" i="1"/>
  <c r="W85" i="1" a="1"/>
  <c r="W85" i="1" s="1"/>
  <c r="X85" i="1" a="1"/>
  <c r="X85" i="1"/>
  <c r="K86" i="1"/>
  <c r="L86" i="1"/>
  <c r="M86" i="1" a="1"/>
  <c r="M86" i="1"/>
  <c r="N86" i="1" a="1"/>
  <c r="N86" i="1"/>
  <c r="O86" i="1" a="1"/>
  <c r="O86" i="1"/>
  <c r="P86" i="1" a="1"/>
  <c r="P86" i="1" s="1"/>
  <c r="Q86" i="1" a="1"/>
  <c r="Q86" i="1" s="1"/>
  <c r="R86" i="1" a="1"/>
  <c r="R86" i="1"/>
  <c r="S86" i="1" a="1"/>
  <c r="S86" i="1"/>
  <c r="T86" i="1" a="1"/>
  <c r="T86" i="1" s="1"/>
  <c r="U86" i="1" a="1"/>
  <c r="U86" i="1"/>
  <c r="V86" i="1" a="1"/>
  <c r="V86" i="1" s="1"/>
  <c r="W86" i="1" a="1"/>
  <c r="W86" i="1" s="1"/>
  <c r="X86" i="1" a="1"/>
  <c r="X86" i="1"/>
  <c r="K87" i="1"/>
  <c r="L87" i="1"/>
  <c r="M87" i="1" a="1"/>
  <c r="M87" i="1"/>
  <c r="N87" i="1" a="1"/>
  <c r="N87" i="1" s="1"/>
  <c r="O87" i="1" a="1"/>
  <c r="O87" i="1" s="1"/>
  <c r="P87" i="1" a="1"/>
  <c r="P87" i="1" s="1"/>
  <c r="Q87" i="1" a="1"/>
  <c r="Q87" i="1" s="1"/>
  <c r="R87" i="1" a="1"/>
  <c r="R87" i="1"/>
  <c r="S87" i="1" a="1"/>
  <c r="S87" i="1" s="1"/>
  <c r="T87" i="1" a="1"/>
  <c r="T87" i="1" s="1"/>
  <c r="U87" i="1" a="1"/>
  <c r="U87" i="1" s="1"/>
  <c r="V87" i="1" a="1"/>
  <c r="V87" i="1"/>
  <c r="W87" i="1" a="1"/>
  <c r="W87" i="1"/>
  <c r="X87" i="1" a="1"/>
  <c r="X87" i="1" s="1"/>
  <c r="K88" i="1"/>
  <c r="L88" i="1"/>
  <c r="M88" i="1" a="1"/>
  <c r="M88" i="1"/>
  <c r="N88" i="1" a="1"/>
  <c r="N88" i="1"/>
  <c r="O88" i="1" a="1"/>
  <c r="O88" i="1" s="1"/>
  <c r="P88" i="1" a="1"/>
  <c r="P88" i="1" s="1"/>
  <c r="Q88" i="1" a="1"/>
  <c r="Q88" i="1"/>
  <c r="R88" i="1" a="1"/>
  <c r="R88" i="1" s="1"/>
  <c r="S88" i="1" a="1"/>
  <c r="S88" i="1"/>
  <c r="T88" i="1" a="1"/>
  <c r="T88" i="1"/>
  <c r="U88" i="1" a="1"/>
  <c r="U88" i="1"/>
  <c r="V88" i="1" a="1"/>
  <c r="V88" i="1" s="1"/>
  <c r="W88" i="1" a="1"/>
  <c r="W88" i="1"/>
  <c r="X88" i="1" a="1"/>
  <c r="X88" i="1"/>
  <c r="K89" i="1"/>
  <c r="L89" i="1"/>
  <c r="M89" i="1" a="1"/>
  <c r="M89" i="1" s="1"/>
  <c r="N89" i="1" a="1"/>
  <c r="N89" i="1" s="1"/>
  <c r="O89" i="1" a="1"/>
  <c r="O89" i="1" s="1"/>
  <c r="P89" i="1" a="1"/>
  <c r="P89" i="1" s="1"/>
  <c r="Q89" i="1" a="1"/>
  <c r="Q89" i="1"/>
  <c r="R89" i="1" a="1"/>
  <c r="R89" i="1"/>
  <c r="S89" i="1" a="1"/>
  <c r="S89" i="1"/>
  <c r="T89" i="1" a="1"/>
  <c r="T89" i="1"/>
  <c r="U89" i="1" a="1"/>
  <c r="U89" i="1"/>
  <c r="V89" i="1" a="1"/>
  <c r="V89" i="1" s="1"/>
  <c r="W89" i="1" a="1"/>
  <c r="W89" i="1"/>
  <c r="X89" i="1" a="1"/>
  <c r="X89" i="1"/>
  <c r="K90" i="1"/>
  <c r="L90" i="1"/>
  <c r="M90" i="1" a="1"/>
  <c r="M90" i="1" s="1"/>
  <c r="N90" i="1" a="1"/>
  <c r="N90" i="1" s="1"/>
  <c r="O90" i="1" a="1"/>
  <c r="O90" i="1"/>
  <c r="P90" i="1" a="1"/>
  <c r="P90" i="1"/>
  <c r="Q90" i="1" a="1"/>
  <c r="Q90" i="1"/>
  <c r="R90" i="1" a="1"/>
  <c r="R90" i="1"/>
  <c r="S90" i="1" a="1"/>
  <c r="S90" i="1" s="1"/>
  <c r="T90" i="1" a="1"/>
  <c r="T90" i="1"/>
  <c r="U90" i="1" a="1"/>
  <c r="U90" i="1"/>
  <c r="V90" i="1" a="1"/>
  <c r="V90" i="1"/>
  <c r="W90" i="1" a="1"/>
  <c r="W90" i="1" s="1"/>
  <c r="X90" i="1" a="1"/>
  <c r="X90" i="1" s="1"/>
  <c r="K91" i="1"/>
  <c r="L91" i="1"/>
  <c r="M91" i="1" a="1"/>
  <c r="M91" i="1"/>
  <c r="N91" i="1" a="1"/>
  <c r="N91" i="1"/>
  <c r="O91" i="1" a="1"/>
  <c r="O91" i="1" s="1"/>
  <c r="P91" i="1" a="1"/>
  <c r="P91" i="1" s="1"/>
  <c r="Q91" i="1" a="1"/>
  <c r="Q91" i="1"/>
  <c r="R91" i="1" a="1"/>
  <c r="R91" i="1"/>
  <c r="S91" i="1" a="1"/>
  <c r="S91" i="1"/>
  <c r="T91" i="1" a="1"/>
  <c r="T91" i="1"/>
  <c r="U91" i="1" a="1"/>
  <c r="U91" i="1" s="1"/>
  <c r="V91" i="1" a="1"/>
  <c r="V91" i="1"/>
  <c r="W91" i="1" a="1"/>
  <c r="W91" i="1"/>
  <c r="X91" i="1" a="1"/>
  <c r="X91" i="1"/>
  <c r="K92" i="1"/>
  <c r="L92" i="1"/>
  <c r="M92" i="1" a="1"/>
  <c r="M92" i="1" s="1"/>
  <c r="N92" i="1" a="1"/>
  <c r="N92" i="1"/>
  <c r="O92" i="1" a="1"/>
  <c r="O92" i="1" s="1"/>
  <c r="P92" i="1" a="1"/>
  <c r="P92" i="1"/>
  <c r="Q92" i="1" a="1"/>
  <c r="Q92" i="1"/>
  <c r="R92" i="1" a="1"/>
  <c r="R92" i="1"/>
  <c r="S92" i="1" a="1"/>
  <c r="S92" i="1"/>
  <c r="T92" i="1" a="1"/>
  <c r="T92" i="1"/>
  <c r="U92" i="1" a="1"/>
  <c r="U92" i="1"/>
  <c r="V92" i="1" a="1"/>
  <c r="V92" i="1"/>
  <c r="W92" i="1" a="1"/>
  <c r="W92" i="1" s="1"/>
  <c r="X92" i="1" a="1"/>
  <c r="X92" i="1"/>
  <c r="K93" i="1"/>
  <c r="L93" i="1"/>
  <c r="M93" i="1" a="1"/>
  <c r="M93" i="1"/>
  <c r="N93" i="1" a="1"/>
  <c r="N93" i="1"/>
  <c r="O93" i="1" a="1"/>
  <c r="O93" i="1"/>
  <c r="P93" i="1" a="1"/>
  <c r="P93" i="1" s="1"/>
  <c r="Q93" i="1" a="1"/>
  <c r="Q93" i="1"/>
  <c r="R93" i="1" a="1"/>
  <c r="R93" i="1"/>
  <c r="S93" i="1" a="1"/>
  <c r="S93" i="1"/>
  <c r="T93" i="1" a="1"/>
  <c r="T93" i="1" s="1"/>
  <c r="U93" i="1" a="1"/>
  <c r="U93" i="1"/>
  <c r="V93" i="1" a="1"/>
  <c r="V93" i="1"/>
  <c r="W93" i="1" a="1"/>
  <c r="W93" i="1" s="1"/>
  <c r="X93" i="1" a="1"/>
  <c r="X93" i="1"/>
  <c r="K94" i="1"/>
  <c r="L94" i="1"/>
  <c r="M94" i="1" a="1"/>
  <c r="M94" i="1" s="1"/>
  <c r="N94" i="1" a="1"/>
  <c r="N94" i="1"/>
  <c r="O94" i="1" a="1"/>
  <c r="O94" i="1"/>
  <c r="P94" i="1" a="1"/>
  <c r="P94" i="1" s="1"/>
  <c r="Q94" i="1" a="1"/>
  <c r="Q94" i="1" s="1"/>
  <c r="R94" i="1" a="1"/>
  <c r="R94" i="1"/>
  <c r="S94" i="1" a="1"/>
  <c r="S94" i="1"/>
  <c r="T94" i="1" a="1"/>
  <c r="T94" i="1"/>
  <c r="U94" i="1" a="1"/>
  <c r="U94" i="1" s="1"/>
  <c r="V94" i="1" a="1"/>
  <c r="V94" i="1"/>
  <c r="W94" i="1" a="1"/>
  <c r="W94" i="1"/>
  <c r="X94" i="1" a="1"/>
  <c r="X94" i="1"/>
  <c r="K95" i="1"/>
  <c r="L95" i="1"/>
  <c r="M95" i="1" a="1"/>
  <c r="M95" i="1"/>
  <c r="N95" i="1" a="1"/>
  <c r="N95" i="1" s="1"/>
  <c r="O95" i="1" a="1"/>
  <c r="O95" i="1" s="1"/>
  <c r="P95" i="1" a="1"/>
  <c r="P95" i="1" s="1"/>
  <c r="Q95" i="1" a="1"/>
  <c r="Q95" i="1"/>
  <c r="R95" i="1" a="1"/>
  <c r="R95" i="1" s="1"/>
  <c r="S95" i="1" a="1"/>
  <c r="S95" i="1" s="1"/>
  <c r="T95" i="1" a="1"/>
  <c r="T95" i="1"/>
  <c r="U95" i="1" a="1"/>
  <c r="U95" i="1"/>
  <c r="V95" i="1" a="1"/>
  <c r="V95" i="1"/>
  <c r="W95" i="1" a="1"/>
  <c r="W95" i="1"/>
  <c r="X95" i="1" a="1"/>
  <c r="X95" i="1" s="1"/>
  <c r="K96" i="1"/>
  <c r="L96" i="1"/>
  <c r="M96" i="1" a="1"/>
  <c r="M96" i="1" s="1"/>
  <c r="N96" i="1" a="1"/>
  <c r="N96" i="1" s="1"/>
  <c r="O96" i="1" a="1"/>
  <c r="O96" i="1" s="1"/>
  <c r="P96" i="1" a="1"/>
  <c r="P96" i="1"/>
  <c r="Q96" i="1" a="1"/>
  <c r="Q96" i="1"/>
  <c r="R96" i="1" a="1"/>
  <c r="R96" i="1"/>
  <c r="S96" i="1" a="1"/>
  <c r="S96" i="1" s="1"/>
  <c r="T96" i="1" a="1"/>
  <c r="T96" i="1"/>
  <c r="U96" i="1" a="1"/>
  <c r="U96" i="1" s="1"/>
  <c r="V96" i="1" a="1"/>
  <c r="V96" i="1"/>
  <c r="W96" i="1" a="1"/>
  <c r="W96" i="1"/>
  <c r="X96" i="1" a="1"/>
  <c r="X96" i="1" s="1"/>
  <c r="K97" i="1"/>
  <c r="L97" i="1"/>
  <c r="M97" i="1" a="1"/>
  <c r="M97" i="1" s="1"/>
  <c r="N97" i="1" a="1"/>
  <c r="N97" i="1" s="1"/>
  <c r="O97" i="1" a="1"/>
  <c r="O97" i="1" s="1"/>
  <c r="P97" i="1" a="1"/>
  <c r="P97" i="1"/>
  <c r="Q97" i="1" a="1"/>
  <c r="Q97" i="1"/>
  <c r="R97" i="1" a="1"/>
  <c r="R97" i="1" s="1"/>
  <c r="S97" i="1" a="1"/>
  <c r="S97" i="1"/>
  <c r="T97" i="1" a="1"/>
  <c r="T97" i="1"/>
  <c r="U97" i="1" a="1"/>
  <c r="U97" i="1"/>
  <c r="V97" i="1" a="1"/>
  <c r="V97" i="1" s="1"/>
  <c r="W97" i="1" a="1"/>
  <c r="W97" i="1"/>
  <c r="X97" i="1" a="1"/>
  <c r="X97" i="1"/>
  <c r="K98" i="1"/>
  <c r="L98" i="1"/>
  <c r="M98" i="1" a="1"/>
  <c r="M98" i="1"/>
  <c r="N98" i="1" a="1"/>
  <c r="N98" i="1" s="1"/>
  <c r="O98" i="1" a="1"/>
  <c r="O98" i="1" s="1"/>
  <c r="P98" i="1" a="1"/>
  <c r="P98" i="1"/>
  <c r="Q98" i="1" a="1"/>
  <c r="Q98" i="1"/>
  <c r="R98" i="1" a="1"/>
  <c r="R98" i="1"/>
  <c r="S98" i="1" a="1"/>
  <c r="S98" i="1"/>
  <c r="T98" i="1" a="1"/>
  <c r="T98" i="1" s="1"/>
  <c r="U98" i="1" a="1"/>
  <c r="U98" i="1" s="1"/>
  <c r="V98" i="1" a="1"/>
  <c r="V98" i="1"/>
  <c r="W98" i="1" a="1"/>
  <c r="W98" i="1"/>
  <c r="X98" i="1" a="1"/>
  <c r="X98" i="1" s="1"/>
  <c r="K99" i="1"/>
  <c r="L99" i="1"/>
  <c r="M99" i="1" a="1"/>
  <c r="M99" i="1"/>
  <c r="N99" i="1" a="1"/>
  <c r="N99" i="1"/>
  <c r="O99" i="1" a="1"/>
  <c r="O99" i="1"/>
  <c r="P99" i="1" a="1"/>
  <c r="P99" i="1" s="1"/>
  <c r="Q99" i="1" a="1"/>
  <c r="Q99" i="1"/>
  <c r="R99" i="1" a="1"/>
  <c r="R99" i="1" s="1"/>
  <c r="S99" i="1" a="1"/>
  <c r="S99" i="1"/>
  <c r="T99" i="1" a="1"/>
  <c r="T99" i="1"/>
  <c r="U99" i="1" a="1"/>
  <c r="U99" i="1"/>
  <c r="V99" i="1" a="1"/>
  <c r="V99" i="1" s="1"/>
  <c r="W99" i="1" a="1"/>
  <c r="W99" i="1" s="1"/>
  <c r="X99" i="1" a="1"/>
  <c r="X99" i="1"/>
  <c r="K100" i="1"/>
  <c r="L100" i="1"/>
  <c r="M100" i="1" a="1"/>
  <c r="M100" i="1"/>
  <c r="N100" i="1" a="1"/>
  <c r="N100" i="1" s="1"/>
  <c r="O100" i="1" a="1"/>
  <c r="O100" i="1"/>
  <c r="P100" i="1" a="1"/>
  <c r="P100" i="1"/>
  <c r="Q100" i="1" a="1"/>
  <c r="Q100" i="1"/>
  <c r="R100" i="1" a="1"/>
  <c r="R100" i="1"/>
  <c r="S100" i="1" a="1"/>
  <c r="S100" i="1" s="1"/>
  <c r="T100" i="1" a="1"/>
  <c r="T100" i="1"/>
  <c r="U100" i="1" a="1"/>
  <c r="U100" i="1" s="1"/>
  <c r="V100" i="1" a="1"/>
  <c r="V100" i="1"/>
  <c r="W100" i="1" a="1"/>
  <c r="W100" i="1" s="1"/>
  <c r="X100" i="1" a="1"/>
  <c r="X100" i="1"/>
  <c r="K101" i="1"/>
  <c r="L101" i="1"/>
  <c r="M101" i="1" a="1"/>
  <c r="M101" i="1"/>
  <c r="N101" i="1" a="1"/>
  <c r="N101" i="1"/>
  <c r="O101" i="1" a="1"/>
  <c r="O101" i="1"/>
  <c r="P101" i="1" a="1"/>
  <c r="P101" i="1" s="1"/>
  <c r="Q101" i="1" a="1"/>
  <c r="Q101" i="1" s="1"/>
  <c r="R101" i="1" a="1"/>
  <c r="R101" i="1"/>
  <c r="S101" i="1" a="1"/>
  <c r="S101" i="1" s="1"/>
  <c r="T101" i="1" a="1"/>
  <c r="T101" i="1" s="1"/>
  <c r="U101" i="1" a="1"/>
  <c r="U101" i="1" s="1"/>
  <c r="V101" i="1" a="1"/>
  <c r="V101" i="1"/>
  <c r="W101" i="1" a="1"/>
  <c r="W101" i="1"/>
  <c r="X101" i="1" a="1"/>
  <c r="X101" i="1"/>
  <c r="K102" i="1"/>
  <c r="L102" i="1"/>
  <c r="M102" i="1" a="1"/>
  <c r="M102" i="1" s="1"/>
  <c r="N102" i="1" a="1"/>
  <c r="N102" i="1"/>
  <c r="O102" i="1" a="1"/>
  <c r="O102" i="1"/>
  <c r="P102" i="1" a="1"/>
  <c r="P102" i="1"/>
  <c r="Q102" i="1" a="1"/>
  <c r="Q102" i="1" s="1"/>
  <c r="R102" i="1" a="1"/>
  <c r="R102" i="1" s="1"/>
  <c r="S102" i="1" a="1"/>
  <c r="S102" i="1" s="1"/>
  <c r="T102" i="1" a="1"/>
  <c r="T102" i="1"/>
  <c r="U102" i="1" a="1"/>
  <c r="U102" i="1" s="1"/>
  <c r="V102" i="1" a="1"/>
  <c r="V102" i="1"/>
  <c r="W102" i="1" a="1"/>
  <c r="W102" i="1" s="1"/>
  <c r="X102" i="1" a="1"/>
  <c r="X102" i="1"/>
  <c r="K103" i="1"/>
  <c r="L103" i="1"/>
  <c r="M103" i="1" a="1"/>
  <c r="M103" i="1"/>
  <c r="N103" i="1" a="1"/>
  <c r="N103" i="1"/>
  <c r="O103" i="1" a="1"/>
  <c r="O103" i="1" s="1"/>
  <c r="P103" i="1" a="1"/>
  <c r="P103" i="1"/>
  <c r="Q103" i="1" a="1"/>
  <c r="Q103" i="1" s="1"/>
  <c r="R103" i="1" a="1"/>
  <c r="R103" i="1" s="1"/>
  <c r="S103" i="1" a="1"/>
  <c r="S103" i="1"/>
  <c r="T103" i="1" a="1"/>
  <c r="T103" i="1" s="1"/>
  <c r="U103" i="1" a="1"/>
  <c r="U103" i="1"/>
  <c r="V103" i="1" a="1"/>
  <c r="V103" i="1"/>
  <c r="W103" i="1" a="1"/>
  <c r="W103" i="1"/>
  <c r="X103" i="1" a="1"/>
  <c r="X103" i="1"/>
  <c r="K104" i="1"/>
  <c r="L104" i="1"/>
  <c r="M104" i="1" a="1"/>
  <c r="M104" i="1" s="1"/>
  <c r="N104" i="1" a="1"/>
  <c r="N104" i="1"/>
  <c r="O104" i="1" a="1"/>
  <c r="O104" i="1" s="1"/>
  <c r="P104" i="1" a="1"/>
  <c r="P104" i="1" s="1"/>
  <c r="Q104" i="1" a="1"/>
  <c r="Q104" i="1" s="1"/>
  <c r="R104" i="1" a="1"/>
  <c r="R104" i="1"/>
  <c r="S104" i="1" a="1"/>
  <c r="S104" i="1"/>
  <c r="T104" i="1" a="1"/>
  <c r="T104" i="1" s="1"/>
  <c r="U104" i="1" a="1"/>
  <c r="U104" i="1" s="1"/>
  <c r="V104" i="1" a="1"/>
  <c r="V104" i="1"/>
  <c r="W104" i="1" a="1"/>
  <c r="W104" i="1"/>
  <c r="X104" i="1" a="1"/>
  <c r="X104" i="1"/>
  <c r="K105" i="1"/>
  <c r="L105" i="1"/>
  <c r="M105" i="1" a="1"/>
  <c r="M105" i="1" s="1"/>
  <c r="N105" i="1" a="1"/>
  <c r="N105" i="1" s="1"/>
  <c r="O105" i="1" a="1"/>
  <c r="O105" i="1" s="1"/>
  <c r="P105" i="1" a="1"/>
  <c r="P105" i="1" s="1"/>
  <c r="Q105" i="1" a="1"/>
  <c r="Q105" i="1"/>
  <c r="R105" i="1" a="1"/>
  <c r="R105" i="1"/>
  <c r="S105" i="1" a="1"/>
  <c r="S105" i="1" s="1"/>
  <c r="T105" i="1" a="1"/>
  <c r="T105" i="1"/>
  <c r="U105" i="1" a="1"/>
  <c r="U105" i="1"/>
  <c r="V105" i="1" a="1"/>
  <c r="V105" i="1"/>
  <c r="W105" i="1" a="1"/>
  <c r="W105" i="1"/>
  <c r="X105" i="1" a="1"/>
  <c r="X105" i="1" s="1"/>
  <c r="K106" i="1"/>
  <c r="L106" i="1"/>
  <c r="M106" i="1" a="1"/>
  <c r="M106" i="1" s="1"/>
  <c r="N106" i="1" a="1"/>
  <c r="N106" i="1" s="1"/>
  <c r="O106" i="1" a="1"/>
  <c r="O106" i="1" s="1"/>
  <c r="P106" i="1" a="1"/>
  <c r="P106" i="1"/>
  <c r="Q106" i="1" a="1"/>
  <c r="Q106" i="1" s="1"/>
  <c r="R106" i="1" a="1"/>
  <c r="R106" i="1"/>
  <c r="S106" i="1" a="1"/>
  <c r="S106" i="1"/>
  <c r="T106" i="1" a="1"/>
  <c r="T106" i="1"/>
  <c r="U106" i="1" a="1"/>
  <c r="U106" i="1" s="1"/>
  <c r="V106" i="1" a="1"/>
  <c r="V106" i="1" s="1"/>
  <c r="W106" i="1" a="1"/>
  <c r="W106" i="1"/>
  <c r="X106" i="1" a="1"/>
  <c r="X106" i="1"/>
  <c r="K107" i="1"/>
  <c r="L107" i="1"/>
  <c r="M107" i="1" a="1"/>
  <c r="M107" i="1" s="1"/>
  <c r="N107" i="1" a="1"/>
  <c r="N107" i="1"/>
  <c r="O107" i="1" a="1"/>
  <c r="O107" i="1" s="1"/>
  <c r="P107" i="1" a="1"/>
  <c r="P107" i="1"/>
  <c r="Q107" i="1" a="1"/>
  <c r="Q107" i="1"/>
  <c r="R107" i="1" a="1"/>
  <c r="R107" i="1" s="1"/>
  <c r="S107" i="1" a="1"/>
  <c r="S107" i="1" s="1"/>
  <c r="T107" i="1" a="1"/>
  <c r="T107" i="1"/>
  <c r="U107" i="1" a="1"/>
  <c r="U107" i="1"/>
  <c r="V107" i="1" a="1"/>
  <c r="V107" i="1"/>
  <c r="W107" i="1" a="1"/>
  <c r="W107" i="1" s="1"/>
  <c r="X107" i="1" a="1"/>
  <c r="X107" i="1" s="1"/>
  <c r="K108" i="1"/>
  <c r="L108" i="1"/>
  <c r="M108" i="1" a="1"/>
  <c r="M108" i="1" s="1"/>
  <c r="N108" i="1" a="1"/>
  <c r="N108" i="1"/>
  <c r="O108" i="1" a="1"/>
  <c r="O108" i="1" s="1"/>
  <c r="P108" i="1" a="1"/>
  <c r="P108" i="1"/>
  <c r="Q108" i="1" a="1"/>
  <c r="Q108" i="1" s="1"/>
  <c r="R108" i="1" a="1"/>
  <c r="R108" i="1"/>
  <c r="S108" i="1" a="1"/>
  <c r="S108" i="1"/>
  <c r="T108" i="1" a="1"/>
  <c r="T108" i="1"/>
  <c r="U108" i="1" a="1"/>
  <c r="U108" i="1"/>
  <c r="V108" i="1" a="1"/>
  <c r="V108" i="1"/>
  <c r="W108" i="1" a="1"/>
  <c r="W108" i="1"/>
  <c r="X108" i="1" a="1"/>
  <c r="X108" i="1" s="1"/>
  <c r="K109" i="1"/>
  <c r="L109" i="1"/>
  <c r="M109" i="1" a="1"/>
  <c r="M109" i="1"/>
  <c r="N109" i="1" a="1"/>
  <c r="N109" i="1" s="1"/>
  <c r="O109" i="1" a="1"/>
  <c r="O109" i="1" s="1"/>
  <c r="P109" i="1" a="1"/>
  <c r="P109" i="1"/>
  <c r="Q109" i="1" a="1"/>
  <c r="Q109" i="1" s="1"/>
  <c r="R109" i="1" a="1"/>
  <c r="R109" i="1"/>
  <c r="S109" i="1" a="1"/>
  <c r="S109" i="1"/>
  <c r="T109" i="1" a="1"/>
  <c r="T109" i="1"/>
  <c r="U109" i="1" a="1"/>
  <c r="U109" i="1"/>
  <c r="V109" i="1" a="1"/>
  <c r="V109" i="1" s="1"/>
  <c r="W109" i="1" a="1"/>
  <c r="W109" i="1" s="1"/>
  <c r="X109" i="1" a="1"/>
  <c r="X109" i="1"/>
  <c r="K110" i="1"/>
  <c r="L110" i="1"/>
  <c r="M110" i="1" a="1"/>
  <c r="M110" i="1" s="1"/>
  <c r="N110" i="1" a="1"/>
  <c r="N110" i="1"/>
  <c r="O110" i="1" a="1"/>
  <c r="O110" i="1" s="1"/>
  <c r="P110" i="1" a="1"/>
  <c r="P110" i="1"/>
  <c r="Q110" i="1" a="1"/>
  <c r="Q110" i="1"/>
  <c r="R110" i="1" a="1"/>
  <c r="R110" i="1"/>
  <c r="S110" i="1" a="1"/>
  <c r="S110" i="1" s="1"/>
  <c r="T110" i="1" a="1"/>
  <c r="T110" i="1"/>
  <c r="U110" i="1" a="1"/>
  <c r="U110" i="1" s="1"/>
  <c r="V110" i="1" a="1"/>
  <c r="V110" i="1" s="1"/>
  <c r="W110" i="1" a="1"/>
  <c r="W110" i="1"/>
  <c r="X110" i="1" a="1"/>
  <c r="X110" i="1"/>
  <c r="K111" i="1"/>
  <c r="L111" i="1"/>
  <c r="M111" i="1" a="1"/>
  <c r="M111" i="1"/>
  <c r="N111" i="1" a="1"/>
  <c r="N111" i="1"/>
  <c r="O111" i="1" a="1"/>
  <c r="O111" i="1"/>
  <c r="P111" i="1" a="1"/>
  <c r="P111" i="1" s="1"/>
  <c r="Q111" i="1" a="1"/>
  <c r="Q111" i="1"/>
  <c r="R111" i="1" a="1"/>
  <c r="R111" i="1"/>
  <c r="S111" i="1" a="1"/>
  <c r="S111" i="1" s="1"/>
  <c r="T111" i="1" a="1"/>
  <c r="T111" i="1"/>
  <c r="U111" i="1" a="1"/>
  <c r="U111" i="1"/>
  <c r="V111" i="1" a="1"/>
  <c r="V111" i="1" s="1"/>
  <c r="W111" i="1" a="1"/>
  <c r="W111" i="1"/>
  <c r="X111" i="1" a="1"/>
  <c r="X111" i="1"/>
  <c r="K112" i="1"/>
  <c r="L112" i="1"/>
  <c r="M112" i="1" a="1"/>
  <c r="M112" i="1" s="1"/>
  <c r="N112" i="1" a="1"/>
  <c r="N112" i="1"/>
  <c r="O112" i="1" a="1"/>
  <c r="O112" i="1"/>
  <c r="P112" i="1" a="1"/>
  <c r="P112" i="1" s="1"/>
  <c r="Q112" i="1" a="1"/>
  <c r="Q112" i="1" s="1"/>
  <c r="R112" i="1" a="1"/>
  <c r="R112" i="1" s="1"/>
  <c r="S112" i="1" a="1"/>
  <c r="S112" i="1"/>
  <c r="T112" i="1" a="1"/>
  <c r="T112" i="1" s="1"/>
  <c r="U112" i="1" a="1"/>
  <c r="U112" i="1"/>
  <c r="V112" i="1" a="1"/>
  <c r="V112" i="1"/>
  <c r="W112" i="1" a="1"/>
  <c r="W112" i="1" s="1"/>
  <c r="X112" i="1" a="1"/>
  <c r="X112" i="1"/>
  <c r="K113" i="1"/>
  <c r="L113" i="1"/>
  <c r="M113" i="1" a="1"/>
  <c r="M113" i="1"/>
  <c r="N113" i="1" a="1"/>
  <c r="N113" i="1" s="1"/>
  <c r="O113" i="1" a="1"/>
  <c r="O113" i="1"/>
  <c r="P113" i="1" a="1"/>
  <c r="P113" i="1" s="1"/>
  <c r="Q113" i="1" a="1"/>
  <c r="Q113" i="1" s="1"/>
  <c r="R113" i="1" a="1"/>
  <c r="R113" i="1" s="1"/>
  <c r="S113" i="1" a="1"/>
  <c r="S113" i="1"/>
  <c r="T113" i="1" a="1"/>
  <c r="T113" i="1" s="1"/>
  <c r="U113" i="1" a="1"/>
  <c r="U113" i="1"/>
  <c r="V113" i="1" a="1"/>
  <c r="V113" i="1"/>
  <c r="W113" i="1" a="1"/>
  <c r="W113" i="1"/>
  <c r="X113" i="1" a="1"/>
  <c r="X113" i="1"/>
  <c r="K114" i="1"/>
  <c r="L114" i="1"/>
  <c r="M114" i="1" a="1"/>
  <c r="M114" i="1"/>
  <c r="N114" i="1" a="1"/>
  <c r="N114" i="1" s="1"/>
  <c r="O114" i="1" a="1"/>
  <c r="O114" i="1" s="1"/>
  <c r="P114" i="1" a="1"/>
  <c r="P114" i="1"/>
  <c r="Q114" i="1" a="1"/>
  <c r="Q114" i="1" s="1"/>
  <c r="R114" i="1" a="1"/>
  <c r="R114" i="1"/>
  <c r="S114" i="1" a="1"/>
  <c r="S114" i="1"/>
  <c r="T114" i="1" a="1"/>
  <c r="T114" i="1"/>
  <c r="U114" i="1" a="1"/>
  <c r="U114" i="1"/>
  <c r="V114" i="1" a="1"/>
  <c r="V114" i="1"/>
  <c r="W114" i="1" a="1"/>
  <c r="W114" i="1"/>
  <c r="X114" i="1" a="1"/>
  <c r="X114" i="1"/>
  <c r="K115" i="1"/>
  <c r="L115" i="1"/>
  <c r="M115" i="1" a="1"/>
  <c r="M115" i="1" s="1"/>
  <c r="N115" i="1" a="1"/>
  <c r="N115" i="1" s="1"/>
  <c r="O115" i="1" a="1"/>
  <c r="O115" i="1"/>
  <c r="P115" i="1" a="1"/>
  <c r="P115" i="1"/>
  <c r="Q115" i="1" a="1"/>
  <c r="Q115" i="1"/>
  <c r="R115" i="1" a="1"/>
  <c r="R115" i="1"/>
  <c r="S115" i="1" a="1"/>
  <c r="S115" i="1"/>
  <c r="T115" i="1" a="1"/>
  <c r="T115" i="1" s="1"/>
  <c r="U115" i="1" a="1"/>
  <c r="U115" i="1" s="1"/>
  <c r="V115" i="1" a="1"/>
  <c r="V115" i="1"/>
  <c r="W115" i="1" a="1"/>
  <c r="W115" i="1"/>
  <c r="X115" i="1" a="1"/>
  <c r="X115" i="1" s="1"/>
  <c r="K116" i="1"/>
  <c r="L116" i="1"/>
  <c r="M116" i="1" a="1"/>
  <c r="M116" i="1"/>
  <c r="N116" i="1" a="1"/>
  <c r="N116" i="1"/>
  <c r="O116" i="1" a="1"/>
  <c r="O116" i="1"/>
  <c r="P116" i="1" a="1"/>
  <c r="P116" i="1"/>
  <c r="Q116" i="1" a="1"/>
  <c r="Q116" i="1"/>
  <c r="R116" i="1" a="1"/>
  <c r="R116" i="1"/>
  <c r="S116" i="1" a="1"/>
  <c r="S116" i="1"/>
  <c r="T116" i="1" a="1"/>
  <c r="T116" i="1"/>
  <c r="U116" i="1" a="1"/>
  <c r="U116" i="1" s="1"/>
  <c r="V116" i="1" a="1"/>
  <c r="V116" i="1" s="1"/>
  <c r="W116" i="1" a="1"/>
  <c r="W116" i="1"/>
  <c r="X116" i="1" a="1"/>
  <c r="X116" i="1" s="1"/>
  <c r="K117" i="1"/>
  <c r="L117" i="1"/>
  <c r="M117" i="1" a="1"/>
  <c r="M117" i="1"/>
  <c r="N117" i="1" a="1"/>
  <c r="N117" i="1"/>
  <c r="O117" i="1" a="1"/>
  <c r="O117" i="1"/>
  <c r="P117" i="1" a="1"/>
  <c r="P117" i="1"/>
  <c r="Q117" i="1" a="1"/>
  <c r="Q117" i="1"/>
  <c r="R117" i="1" a="1"/>
  <c r="R117" i="1" s="1"/>
  <c r="S117" i="1" a="1"/>
  <c r="S117" i="1" s="1"/>
  <c r="T117" i="1" a="1"/>
  <c r="T117" i="1" s="1"/>
  <c r="U117" i="1" a="1"/>
  <c r="U117" i="1" s="1"/>
  <c r="V117" i="1" a="1"/>
  <c r="V117" i="1" s="1"/>
  <c r="W117" i="1" a="1"/>
  <c r="W117" i="1"/>
  <c r="X117" i="1" a="1"/>
  <c r="X117" i="1"/>
  <c r="K118" i="1"/>
  <c r="L118" i="1"/>
  <c r="M118" i="1" a="1"/>
  <c r="M118" i="1"/>
  <c r="N118" i="1" a="1"/>
  <c r="N118" i="1"/>
  <c r="O118" i="1" a="1"/>
  <c r="O118" i="1" s="1"/>
  <c r="P118" i="1" a="1"/>
  <c r="P118" i="1"/>
  <c r="Q118" i="1" a="1"/>
  <c r="Q118" i="1"/>
  <c r="R118" i="1" a="1"/>
  <c r="R118" i="1"/>
  <c r="S118" i="1" a="1"/>
  <c r="S118" i="1" s="1"/>
  <c r="T118" i="1" a="1"/>
  <c r="T118" i="1" s="1"/>
  <c r="U118" i="1" a="1"/>
  <c r="U118" i="1"/>
  <c r="V118" i="1" a="1"/>
  <c r="V118" i="1"/>
  <c r="W118" i="1" a="1"/>
  <c r="W118" i="1" s="1"/>
  <c r="X118" i="1" a="1"/>
  <c r="X118" i="1"/>
  <c r="K119" i="1"/>
  <c r="L119" i="1"/>
  <c r="M119" i="1" a="1"/>
  <c r="M119" i="1" s="1"/>
  <c r="N119" i="1" a="1"/>
  <c r="N119" i="1"/>
  <c r="O119" i="1" a="1"/>
  <c r="O119" i="1"/>
  <c r="P119" i="1" a="1"/>
  <c r="P119" i="1"/>
  <c r="Q119" i="1" a="1"/>
  <c r="Q119" i="1" s="1"/>
  <c r="R119" i="1" a="1"/>
  <c r="R119" i="1" s="1"/>
  <c r="S119" i="1" a="1"/>
  <c r="S119" i="1"/>
  <c r="T119" i="1" a="1"/>
  <c r="T119" i="1" s="1"/>
  <c r="U119" i="1" a="1"/>
  <c r="U119" i="1"/>
  <c r="V119" i="1" a="1"/>
  <c r="V119" i="1" s="1"/>
  <c r="W119" i="1" a="1"/>
  <c r="W119" i="1"/>
  <c r="X119" i="1" a="1"/>
  <c r="X119" i="1" s="1"/>
  <c r="K120" i="1"/>
  <c r="L120" i="1"/>
  <c r="M120" i="1" a="1"/>
  <c r="M120" i="1"/>
  <c r="N120" i="1" a="1"/>
  <c r="N120" i="1"/>
  <c r="O120" i="1" a="1"/>
  <c r="O120" i="1"/>
  <c r="P120" i="1" a="1"/>
  <c r="P120" i="1" s="1"/>
  <c r="Q120" i="1" a="1"/>
  <c r="Q120" i="1" s="1"/>
  <c r="R120" i="1" a="1"/>
  <c r="R120" i="1"/>
  <c r="S120" i="1" a="1"/>
  <c r="S120" i="1" s="1"/>
  <c r="T120" i="1" a="1"/>
  <c r="T120" i="1"/>
  <c r="U120" i="1" a="1"/>
  <c r="U120" i="1"/>
  <c r="V120" i="1" a="1"/>
  <c r="V120" i="1"/>
  <c r="W120" i="1" a="1"/>
  <c r="W120" i="1"/>
  <c r="X120" i="1" a="1"/>
  <c r="X120" i="1"/>
  <c r="K121" i="1"/>
  <c r="L121" i="1"/>
  <c r="M121" i="1" a="1"/>
  <c r="M121" i="1" s="1"/>
  <c r="N121" i="1" a="1"/>
  <c r="N121" i="1" s="1"/>
  <c r="O121" i="1" a="1"/>
  <c r="O121" i="1" s="1"/>
  <c r="P121" i="1" a="1"/>
  <c r="P121" i="1" s="1"/>
  <c r="Q121" i="1" a="1"/>
  <c r="Q121" i="1"/>
  <c r="R121" i="1" a="1"/>
  <c r="R121" i="1"/>
  <c r="S121" i="1" a="1"/>
  <c r="S121" i="1" s="1"/>
  <c r="T121" i="1" a="1"/>
  <c r="T121" i="1"/>
  <c r="U121" i="1" a="1"/>
  <c r="U121" i="1" s="1"/>
  <c r="V121" i="1" a="1"/>
  <c r="V121" i="1"/>
  <c r="W121" i="1" a="1"/>
  <c r="W121" i="1"/>
  <c r="X121" i="1" a="1"/>
  <c r="X121" i="1"/>
  <c r="K122" i="1"/>
  <c r="L122" i="1"/>
  <c r="M122" i="1" a="1"/>
  <c r="M122" i="1" s="1"/>
  <c r="N122" i="1" a="1"/>
  <c r="N122" i="1"/>
  <c r="O122" i="1" a="1"/>
  <c r="O122" i="1"/>
  <c r="P122" i="1" a="1"/>
  <c r="P122" i="1"/>
  <c r="Q122" i="1" a="1"/>
  <c r="Q122" i="1"/>
  <c r="R122" i="1" a="1"/>
  <c r="R122" i="1"/>
  <c r="S122" i="1" a="1"/>
  <c r="S122" i="1"/>
  <c r="T122" i="1" a="1"/>
  <c r="T122" i="1"/>
  <c r="U122" i="1" a="1"/>
  <c r="U122" i="1"/>
  <c r="V122" i="1" a="1"/>
  <c r="V122" i="1" s="1"/>
  <c r="W122" i="1" a="1"/>
  <c r="W122" i="1" s="1"/>
  <c r="X122" i="1" a="1"/>
  <c r="X122" i="1"/>
  <c r="K123" i="1"/>
  <c r="L123" i="1"/>
  <c r="M123" i="1" a="1"/>
  <c r="M123" i="1"/>
  <c r="N123" i="1" a="1"/>
  <c r="N123" i="1" s="1"/>
  <c r="O123" i="1" a="1"/>
  <c r="O123" i="1"/>
  <c r="P123" i="1" a="1"/>
  <c r="P123" i="1"/>
  <c r="Q123" i="1" a="1"/>
  <c r="Q123" i="1" s="1"/>
  <c r="R123" i="1" a="1"/>
  <c r="R123" i="1"/>
  <c r="S123" i="1" a="1"/>
  <c r="S123" i="1"/>
  <c r="T123" i="1" a="1"/>
  <c r="T123" i="1" s="1"/>
  <c r="U123" i="1" a="1"/>
  <c r="U123" i="1" s="1"/>
  <c r="V123" i="1" a="1"/>
  <c r="V123" i="1"/>
  <c r="W123" i="1" a="1"/>
  <c r="W123" i="1"/>
  <c r="X123" i="1" a="1"/>
  <c r="X123" i="1" s="1"/>
  <c r="K124" i="1"/>
  <c r="L124" i="1"/>
  <c r="M124" i="1" a="1"/>
  <c r="M124" i="1"/>
  <c r="N124" i="1" a="1"/>
  <c r="N124" i="1"/>
  <c r="O124" i="1" a="1"/>
  <c r="O124" i="1" s="1"/>
  <c r="P124" i="1" a="1"/>
  <c r="P124" i="1"/>
  <c r="Q124" i="1" a="1"/>
  <c r="Q124" i="1" s="1"/>
  <c r="R124" i="1" a="1"/>
  <c r="R124" i="1"/>
  <c r="S124" i="1" a="1"/>
  <c r="S124" i="1" s="1"/>
  <c r="T124" i="1" a="1"/>
  <c r="T124" i="1"/>
  <c r="U124" i="1" a="1"/>
  <c r="U124" i="1"/>
  <c r="V124" i="1" a="1"/>
  <c r="V124" i="1" s="1"/>
  <c r="W124" i="1" a="1"/>
  <c r="W124" i="1" s="1"/>
  <c r="X124" i="1" a="1"/>
  <c r="X124" i="1"/>
  <c r="K125" i="1"/>
  <c r="L125" i="1"/>
  <c r="M125" i="1" a="1"/>
  <c r="M125" i="1" s="1"/>
  <c r="N125" i="1" a="1"/>
  <c r="N125" i="1" s="1"/>
  <c r="O125" i="1" a="1"/>
  <c r="O125" i="1"/>
  <c r="P125" i="1" a="1"/>
  <c r="P125" i="1" s="1"/>
  <c r="Q125" i="1" a="1"/>
  <c r="Q125" i="1"/>
  <c r="R125" i="1" a="1"/>
  <c r="R125" i="1"/>
  <c r="S125" i="1" a="1"/>
  <c r="S125" i="1"/>
  <c r="T125" i="1" a="1"/>
  <c r="T125" i="1"/>
  <c r="U125" i="1" a="1"/>
  <c r="U125" i="1" s="1"/>
  <c r="V125" i="1" a="1"/>
  <c r="V125" i="1" s="1"/>
  <c r="W125" i="1" a="1"/>
  <c r="W125" i="1"/>
  <c r="X125" i="1" a="1"/>
  <c r="X125" i="1" s="1"/>
  <c r="K126" i="1"/>
  <c r="L126" i="1"/>
  <c r="M126" i="1" a="1"/>
  <c r="M126" i="1"/>
  <c r="N126" i="1" a="1"/>
  <c r="N126" i="1"/>
  <c r="O126" i="1" a="1"/>
  <c r="O126" i="1" s="1"/>
  <c r="P126" i="1" a="1"/>
  <c r="P126" i="1"/>
  <c r="Q126" i="1" a="1"/>
  <c r="Q126" i="1" s="1"/>
  <c r="R126" i="1" a="1"/>
  <c r="R126" i="1"/>
  <c r="S126" i="1" a="1"/>
  <c r="S126" i="1"/>
  <c r="T126" i="1" a="1"/>
  <c r="T126" i="1" s="1"/>
  <c r="U126" i="1" a="1"/>
  <c r="U126" i="1" s="1"/>
  <c r="V126" i="1" a="1"/>
  <c r="V126" i="1"/>
  <c r="W126" i="1" a="1"/>
  <c r="W126" i="1"/>
  <c r="X126" i="1" a="1"/>
  <c r="X126" i="1" s="1"/>
  <c r="K127" i="1"/>
  <c r="L127" i="1"/>
  <c r="M127" i="1" a="1"/>
  <c r="M127" i="1"/>
  <c r="N127" i="1" a="1"/>
  <c r="N127" i="1"/>
  <c r="O127" i="1" a="1"/>
  <c r="O127" i="1"/>
  <c r="P127" i="1" a="1"/>
  <c r="P127" i="1"/>
  <c r="Q127" i="1" a="1"/>
  <c r="Q127" i="1"/>
  <c r="R127" i="1" a="1"/>
  <c r="R127" i="1" s="1"/>
  <c r="S127" i="1" a="1"/>
  <c r="S127" i="1" s="1"/>
  <c r="T127" i="1" a="1"/>
  <c r="T127" i="1"/>
  <c r="U127" i="1" a="1"/>
  <c r="U127" i="1"/>
  <c r="V127" i="1" a="1"/>
  <c r="V127" i="1"/>
  <c r="W127" i="1" a="1"/>
  <c r="W127" i="1"/>
  <c r="X127" i="1" a="1"/>
  <c r="X127" i="1" s="1"/>
  <c r="G15" i="1" l="1" a="1"/>
  <c r="G15" i="1" s="1"/>
  <c r="F19" i="1" a="1"/>
  <c r="F19" i="1" s="1"/>
  <c r="G19" i="1" a="1"/>
  <c r="G19" i="1" s="1"/>
  <c r="D23" i="1" a="1"/>
  <c r="F14" i="1" a="1"/>
  <c r="F14" i="1" s="1"/>
  <c r="G14" i="1" a="1"/>
  <c r="G14" i="1" s="1"/>
  <c r="D23" i="1" l="1"/>
  <c r="G16" i="1"/>
  <c r="G20" i="1" s="1"/>
  <c r="F16" i="1"/>
  <c r="F20" i="1" s="1"/>
  <c r="G17" i="1" l="1"/>
  <c r="F17" i="1"/>
  <c r="F23" i="1" a="1"/>
  <c r="F23" i="1" s="1"/>
  <c r="U23" i="1" l="1" a="1"/>
  <c r="U23" i="1" s="1"/>
  <c r="W35" i="1" a="1"/>
  <c r="W35" i="1" s="1"/>
  <c r="X30" i="1" a="1"/>
  <c r="X30" i="1" s="1"/>
  <c r="M39" i="1" a="1"/>
  <c r="M39" i="1" s="1"/>
  <c r="R37" i="1" a="1"/>
  <c r="R37" i="1" s="1"/>
  <c r="T37" i="1" a="1"/>
  <c r="T37" i="1" s="1"/>
  <c r="W29" i="1" a="1"/>
  <c r="W29" i="1" s="1"/>
  <c r="S36" i="1" a="1"/>
  <c r="S36" i="1" s="1"/>
  <c r="U31" i="1" a="1"/>
  <c r="U31" i="1" s="1"/>
  <c r="X39" i="1" a="1"/>
  <c r="X39" i="1" s="1"/>
  <c r="R38" i="1" a="1"/>
  <c r="R38" i="1" s="1"/>
  <c r="S38" i="1" a="1"/>
  <c r="S38" i="1" s="1"/>
  <c r="V30" i="1" a="1"/>
  <c r="V30" i="1" s="1"/>
  <c r="X29" i="1" a="1"/>
  <c r="X29" i="1" s="1"/>
  <c r="R25" i="1" a="1"/>
  <c r="R25" i="1" s="1"/>
  <c r="N24" i="1" a="1"/>
  <c r="N24" i="1" s="1"/>
  <c r="V31" i="1" a="1"/>
  <c r="V31" i="1" s="1"/>
  <c r="O30" i="1" a="1"/>
  <c r="O30" i="1" s="1"/>
  <c r="Q28" i="1" a="1"/>
  <c r="Q28" i="1" s="1"/>
  <c r="R39" i="1" a="1"/>
  <c r="R39" i="1" s="1"/>
  <c r="O37" i="1" a="1"/>
  <c r="O37" i="1" s="1"/>
  <c r="R32" i="1" a="1"/>
  <c r="R32" i="1" s="1"/>
  <c r="W24" i="1" a="1"/>
  <c r="W24" i="1" s="1"/>
  <c r="U40" i="1" a="1"/>
  <c r="U40" i="1" s="1"/>
  <c r="S39" i="1" a="1"/>
  <c r="S39" i="1" s="1"/>
  <c r="W31" i="1" a="1"/>
  <c r="W31" i="1" s="1"/>
  <c r="M28" i="1" a="1"/>
  <c r="M28" i="1" s="1"/>
  <c r="N32" i="1" a="1"/>
  <c r="N32" i="1" s="1"/>
  <c r="O26" i="1" a="1"/>
  <c r="O26" i="1" s="1"/>
  <c r="V33" i="1" a="1"/>
  <c r="V33" i="1" s="1"/>
  <c r="N26" i="1" a="1"/>
  <c r="N26" i="1" s="1"/>
  <c r="O33" i="1" a="1"/>
  <c r="O33" i="1" s="1"/>
  <c r="T25" i="1" a="1"/>
  <c r="T25" i="1" s="1"/>
  <c r="R41" i="1" a="1"/>
  <c r="R41" i="1" s="1"/>
  <c r="R40" i="1" a="1"/>
  <c r="R40" i="1" s="1"/>
  <c r="S40" i="1" a="1"/>
  <c r="S40" i="1" s="1"/>
  <c r="W32" i="1" a="1"/>
  <c r="W32" i="1" s="1"/>
  <c r="X31" i="1" a="1"/>
  <c r="X31" i="1" s="1"/>
  <c r="N34" i="1" a="1"/>
  <c r="N34" i="1" s="1"/>
  <c r="P28" i="1" a="1"/>
  <c r="P28" i="1" s="1"/>
  <c r="U35" i="1" a="1"/>
  <c r="U35" i="1" s="1"/>
  <c r="O28" i="1" a="1"/>
  <c r="O28" i="1" s="1"/>
  <c r="O35" i="1" a="1"/>
  <c r="O35" i="1" s="1"/>
  <c r="Q24" i="1" a="1"/>
  <c r="Q24" i="1" s="1"/>
  <c r="U38" i="1" a="1"/>
  <c r="U38" i="1" s="1"/>
  <c r="Q26" i="1" a="1"/>
  <c r="Q26" i="1" s="1"/>
  <c r="P42" i="1" a="1"/>
  <c r="P42" i="1" s="1"/>
  <c r="Q41" i="1" a="1"/>
  <c r="Q41" i="1" s="1"/>
  <c r="T41" i="1" a="1"/>
  <c r="T41" i="1" s="1"/>
  <c r="W33" i="1" a="1"/>
  <c r="W33" i="1" s="1"/>
  <c r="X32" i="1" a="1"/>
  <c r="X32" i="1" s="1"/>
  <c r="N36" i="1" a="1"/>
  <c r="N36" i="1" s="1"/>
  <c r="R30" i="1" a="1"/>
  <c r="R30" i="1" s="1"/>
  <c r="U37" i="1" a="1"/>
  <c r="U37" i="1" s="1"/>
  <c r="P30" i="1" a="1"/>
  <c r="P30" i="1" s="1"/>
  <c r="M41" i="1" a="1"/>
  <c r="M41" i="1" s="1"/>
  <c r="M25" i="1" a="1"/>
  <c r="M25" i="1" s="1"/>
  <c r="Q39" i="1" a="1"/>
  <c r="Q39" i="1" s="1"/>
  <c r="W34" i="1" a="1"/>
  <c r="W34" i="1" s="1"/>
  <c r="N27" i="1" a="1"/>
  <c r="N27" i="1" s="1"/>
  <c r="M43" i="1" a="1"/>
  <c r="M43" i="1" s="1"/>
  <c r="R42" i="1" a="1"/>
  <c r="R42" i="1" s="1"/>
  <c r="S42" i="1" a="1"/>
  <c r="S42" i="1" s="1"/>
  <c r="V34" i="1" a="1"/>
  <c r="V34" i="1" s="1"/>
  <c r="X33" i="1" a="1"/>
  <c r="X33" i="1" s="1"/>
  <c r="N38" i="1" a="1"/>
  <c r="N38" i="1" s="1"/>
  <c r="U32" i="1" a="1"/>
  <c r="U32" i="1" s="1"/>
  <c r="U39" i="1" a="1"/>
  <c r="U39" i="1" s="1"/>
  <c r="M33" i="1" a="1"/>
  <c r="M33" i="1" s="1"/>
  <c r="W25" i="1" a="1"/>
  <c r="W25" i="1" s="1"/>
  <c r="M40" i="1" a="1"/>
  <c r="M40" i="1" s="1"/>
  <c r="T35" i="1" a="1"/>
  <c r="T35" i="1" s="1"/>
  <c r="X43" i="1" a="1"/>
  <c r="X43" i="1" s="1"/>
  <c r="Q43" i="1" a="1"/>
  <c r="Q43" i="1" s="1"/>
  <c r="R43" i="1" a="1"/>
  <c r="R43" i="1" s="1"/>
  <c r="V35" i="1" a="1"/>
  <c r="V35" i="1" s="1"/>
  <c r="X34" i="1" a="1"/>
  <c r="X34" i="1" s="1"/>
  <c r="N40" i="1" a="1"/>
  <c r="N40" i="1" s="1"/>
  <c r="U34" i="1" a="1"/>
  <c r="U34" i="1" s="1"/>
  <c r="U41" i="1" a="1"/>
  <c r="U41" i="1" s="1"/>
  <c r="P26" i="1" a="1"/>
  <c r="P26" i="1" s="1"/>
  <c r="M29" i="1" a="1"/>
  <c r="M29" i="1" s="1"/>
  <c r="S26" i="1" a="1"/>
  <c r="S26" i="1" s="1"/>
  <c r="W40" i="1" a="1"/>
  <c r="W40" i="1" s="1"/>
  <c r="Q36" i="1" a="1"/>
  <c r="Q36" i="1" s="1"/>
  <c r="W28" i="1" a="1"/>
  <c r="W28" i="1" s="1"/>
  <c r="T24" i="1" a="1"/>
  <c r="T24" i="1" s="1"/>
  <c r="U24" i="1" a="1"/>
  <c r="U24" i="1" s="1"/>
  <c r="W36" i="1" a="1"/>
  <c r="W36" i="1" s="1"/>
  <c r="X35" i="1" a="1"/>
  <c r="X35" i="1" s="1"/>
  <c r="M42" i="1" a="1"/>
  <c r="M42" i="1" s="1"/>
  <c r="U36" i="1" a="1"/>
  <c r="U36" i="1" s="1"/>
  <c r="R29" i="1" a="1"/>
  <c r="R29" i="1" s="1"/>
  <c r="N39" i="1" a="1"/>
  <c r="N39" i="1" s="1"/>
  <c r="P35" i="1" a="1"/>
  <c r="P35" i="1" s="1"/>
  <c r="O27" i="1" a="1"/>
  <c r="O27" i="1" s="1"/>
  <c r="S41" i="1" a="1"/>
  <c r="S41" i="1" s="1"/>
  <c r="N37" i="1" a="1"/>
  <c r="N37" i="1" s="1"/>
  <c r="T29" i="1" a="1"/>
  <c r="T29" i="1" s="1"/>
  <c r="S25" i="1" a="1"/>
  <c r="S25" i="1" s="1"/>
  <c r="U25" i="1" a="1"/>
  <c r="U25" i="1" s="1"/>
  <c r="V24" i="1" a="1"/>
  <c r="V24" i="1" s="1"/>
  <c r="V37" i="1" a="1"/>
  <c r="V37" i="1" s="1"/>
  <c r="X36" i="1" a="1"/>
  <c r="X36" i="1" s="1"/>
  <c r="T38" i="1" a="1"/>
  <c r="T38" i="1" s="1"/>
  <c r="U28" i="1" a="1"/>
  <c r="U28" i="1" s="1"/>
  <c r="V36" i="1" a="1"/>
  <c r="V36" i="1" s="1"/>
  <c r="T32" i="1" a="1"/>
  <c r="T32" i="1" s="1"/>
  <c r="V41" i="1" a="1"/>
  <c r="V41" i="1" s="1"/>
  <c r="P36" i="1" a="1"/>
  <c r="P36" i="1" s="1"/>
  <c r="R27" i="1" a="1"/>
  <c r="R27" i="1" s="1"/>
  <c r="W30" i="1" a="1"/>
  <c r="W30" i="1" s="1"/>
  <c r="Q29" i="1" a="1"/>
  <c r="Q29" i="1" s="1"/>
  <c r="S37" i="1" a="1"/>
  <c r="S37" i="1" s="1"/>
  <c r="T33" i="1" a="1"/>
  <c r="T33" i="1" s="1"/>
  <c r="U42" i="1" a="1"/>
  <c r="U42" i="1" s="1"/>
  <c r="Q38" i="1" a="1"/>
  <c r="Q38" i="1" s="1"/>
  <c r="M32" i="1" a="1"/>
  <c r="M32" i="1" s="1"/>
  <c r="M30" i="1" a="1"/>
  <c r="M30" i="1" s="1"/>
  <c r="W38" i="1" a="1"/>
  <c r="W38" i="1" s="1"/>
  <c r="P38" i="1" a="1"/>
  <c r="P38" i="1" s="1"/>
  <c r="T34" i="1" a="1"/>
  <c r="T34" i="1" s="1"/>
  <c r="V43" i="1" a="1"/>
  <c r="V43" i="1" s="1"/>
  <c r="P40" i="1" a="1"/>
  <c r="P40" i="1" s="1"/>
  <c r="M34" i="1" a="1"/>
  <c r="M34" i="1" s="1"/>
  <c r="O41" i="1" a="1"/>
  <c r="O41" i="1" s="1"/>
  <c r="U33" i="1" a="1"/>
  <c r="U33" i="1" s="1"/>
  <c r="V42" i="1" a="1"/>
  <c r="V42" i="1" s="1"/>
  <c r="S30" i="1" a="1"/>
  <c r="S30" i="1" s="1"/>
  <c r="V26" i="1" a="1"/>
  <c r="V26" i="1" s="1"/>
  <c r="X27" i="1" a="1"/>
  <c r="X27" i="1" s="1"/>
  <c r="X41" i="1" a="1"/>
  <c r="X41" i="1" s="1"/>
  <c r="P27" i="1" a="1"/>
  <c r="P27" i="1" s="1"/>
  <c r="Q34" i="1" a="1"/>
  <c r="Q34" i="1" s="1"/>
  <c r="S43" i="1" a="1"/>
  <c r="S43" i="1" s="1"/>
  <c r="R31" i="1" a="1"/>
  <c r="R31" i="1" s="1"/>
  <c r="V27" i="1" a="1"/>
  <c r="V27" i="1" s="1"/>
  <c r="W37" i="1" a="1"/>
  <c r="W37" i="1" s="1"/>
  <c r="X42" i="1" a="1"/>
  <c r="X42" i="1" s="1"/>
  <c r="P29" i="1" a="1"/>
  <c r="P29" i="1" s="1"/>
  <c r="N28" i="1" a="1"/>
  <c r="N28" i="1" s="1"/>
  <c r="M31" i="1" a="1"/>
  <c r="M31" i="1" s="1"/>
  <c r="M35" i="1" a="1"/>
  <c r="M35" i="1" s="1"/>
  <c r="S32" i="1" a="1"/>
  <c r="S32" i="1" s="1"/>
  <c r="V28" i="1" a="1"/>
  <c r="V28" i="1" s="1"/>
  <c r="X38" i="1" a="1"/>
  <c r="X38" i="1" s="1"/>
  <c r="O25" i="1" a="1"/>
  <c r="O25" i="1" s="1"/>
  <c r="Q31" i="1" a="1"/>
  <c r="Q31" i="1" s="1"/>
  <c r="N33" i="1" a="1"/>
  <c r="N33" i="1" s="1"/>
  <c r="M37" i="1" a="1"/>
  <c r="M37" i="1" s="1"/>
  <c r="O42" i="1" a="1"/>
  <c r="O42" i="1" s="1"/>
  <c r="R33" i="1" a="1"/>
  <c r="R33" i="1" s="1"/>
  <c r="V29" i="1" a="1"/>
  <c r="V29" i="1" s="1"/>
  <c r="W39" i="1" a="1"/>
  <c r="W39" i="1" s="1"/>
  <c r="Q27" i="1" a="1"/>
  <c r="Q27" i="1" s="1"/>
  <c r="Q33" i="1" a="1"/>
  <c r="Q33" i="1" s="1"/>
  <c r="R26" i="1" a="1"/>
  <c r="R26" i="1" s="1"/>
  <c r="O24" i="1" a="1"/>
  <c r="O24" i="1" s="1"/>
  <c r="S34" i="1" a="1"/>
  <c r="S34" i="1" s="1"/>
  <c r="U30" i="1" a="1"/>
  <c r="U30" i="1" s="1"/>
  <c r="X40" i="1" a="1"/>
  <c r="X40" i="1" s="1"/>
  <c r="Q35" i="1" a="1"/>
  <c r="Q35" i="1" s="1"/>
  <c r="O39" i="1" a="1"/>
  <c r="O39" i="1" s="1"/>
  <c r="N43" i="1" a="1"/>
  <c r="N43" i="1" s="1"/>
  <c r="U43" i="1" a="1"/>
  <c r="U43" i="1" s="1"/>
  <c r="Q30" i="1" a="1"/>
  <c r="Q30" i="1" s="1"/>
  <c r="R35" i="1" a="1"/>
  <c r="R35" i="1" s="1"/>
  <c r="X24" i="1" a="1"/>
  <c r="X24" i="1" s="1"/>
  <c r="W41" i="1" a="1"/>
  <c r="W41" i="1" s="1"/>
  <c r="P32" i="1" a="1"/>
  <c r="P32" i="1" s="1"/>
  <c r="Q37" i="1" a="1"/>
  <c r="Q37" i="1" s="1"/>
  <c r="P33" i="1" a="1"/>
  <c r="P33" i="1" s="1"/>
  <c r="P24" i="1" a="1"/>
  <c r="P24" i="1" s="1"/>
  <c r="S24" i="1" a="1"/>
  <c r="S24" i="1" s="1"/>
  <c r="N31" i="1" a="1"/>
  <c r="N31" i="1" s="1"/>
  <c r="R36" i="1" a="1"/>
  <c r="R36" i="1" s="1"/>
  <c r="X25" i="1" a="1"/>
  <c r="X25" i="1" s="1"/>
  <c r="W42" i="1" a="1"/>
  <c r="W42" i="1" s="1"/>
  <c r="O34" i="1" a="1"/>
  <c r="O34" i="1" s="1"/>
  <c r="P39" i="1" a="1"/>
  <c r="P39" i="1" s="1"/>
  <c r="O43" i="1" a="1"/>
  <c r="O43" i="1" s="1"/>
  <c r="P25" i="1" a="1"/>
  <c r="P25" i="1" s="1"/>
  <c r="U26" i="1" a="1"/>
  <c r="U26" i="1" s="1"/>
  <c r="W26" i="1" a="1"/>
  <c r="W26" i="1" s="1"/>
  <c r="O36" i="1" a="1"/>
  <c r="O36" i="1" s="1"/>
  <c r="P41" i="1" a="1"/>
  <c r="P41" i="1" s="1"/>
  <c r="M27" i="1" a="1"/>
  <c r="M27" i="1" s="1"/>
  <c r="P31" i="1" a="1"/>
  <c r="P31" i="1" s="1"/>
  <c r="M26" i="1" a="1"/>
  <c r="M26" i="1" s="1"/>
  <c r="V32" i="1" a="1"/>
  <c r="V32" i="1" s="1"/>
  <c r="T27" i="1" a="1"/>
  <c r="T27" i="1" s="1"/>
  <c r="W27" i="1" a="1"/>
  <c r="W27" i="1" s="1"/>
  <c r="O38" i="1" a="1"/>
  <c r="O38" i="1" s="1"/>
  <c r="P43" i="1" a="1"/>
  <c r="P43" i="1" s="1"/>
  <c r="X26" i="1" a="1"/>
  <c r="X26" i="1" s="1"/>
  <c r="S33" i="1" a="1"/>
  <c r="S33" i="1" s="1"/>
  <c r="T28" i="1" a="1"/>
  <c r="T28" i="1" s="1"/>
  <c r="X28" i="1" a="1"/>
  <c r="X28" i="1" s="1"/>
  <c r="W43" i="1" a="1"/>
  <c r="W43" i="1" s="1"/>
  <c r="T36" i="1" a="1"/>
  <c r="T36" i="1" s="1"/>
  <c r="N25" i="1" a="1"/>
  <c r="N25" i="1" s="1"/>
  <c r="T43" i="1" a="1"/>
  <c r="T43" i="1" s="1"/>
  <c r="U27" i="1" a="1"/>
  <c r="U27" i="1" s="1"/>
  <c r="V40" i="1" a="1"/>
  <c r="V40" i="1" s="1"/>
  <c r="N41" i="1" a="1"/>
  <c r="N41" i="1" s="1"/>
  <c r="Q25" i="1" a="1"/>
  <c r="Q25" i="1" s="1"/>
  <c r="P34" i="1" a="1"/>
  <c r="P34" i="1" s="1"/>
  <c r="M36" i="1" a="1"/>
  <c r="M36" i="1" s="1"/>
  <c r="N35" i="1" a="1"/>
  <c r="N35" i="1" s="1"/>
  <c r="M24" i="1" a="1"/>
  <c r="M24" i="1" s="1"/>
  <c r="M38" i="1" a="1"/>
  <c r="M38" i="1" s="1"/>
  <c r="T26" i="1" a="1"/>
  <c r="T26" i="1" s="1"/>
  <c r="N30" i="1" a="1"/>
  <c r="N30" i="1" s="1"/>
  <c r="S27" i="1" a="1"/>
  <c r="S27" i="1" s="1"/>
  <c r="X37" i="1" a="1"/>
  <c r="X37" i="1" s="1"/>
  <c r="S28" i="1" a="1"/>
  <c r="S28" i="1" s="1"/>
  <c r="O31" i="1" a="1"/>
  <c r="O31" i="1" s="1"/>
  <c r="S29" i="1" a="1"/>
  <c r="S29" i="1" s="1"/>
  <c r="P37" i="1" a="1"/>
  <c r="P37" i="1" s="1"/>
  <c r="U29" i="1" a="1"/>
  <c r="U29" i="1" s="1"/>
  <c r="R24" i="1" a="1"/>
  <c r="R24" i="1" s="1"/>
  <c r="T30" i="1" a="1"/>
  <c r="T30" i="1" s="1"/>
  <c r="O40" i="1" a="1"/>
  <c r="O40" i="1" s="1"/>
  <c r="N29" i="1" a="1"/>
  <c r="N29" i="1" s="1"/>
  <c r="T31" i="1" a="1"/>
  <c r="T31" i="1" s="1"/>
  <c r="N42" i="1" a="1"/>
  <c r="N42" i="1" s="1"/>
  <c r="S31" i="1" a="1"/>
  <c r="S31" i="1" s="1"/>
  <c r="S35" i="1" a="1"/>
  <c r="S35" i="1" s="1"/>
  <c r="Q32" i="1" a="1"/>
  <c r="Q32" i="1" s="1"/>
  <c r="O32" i="1" a="1"/>
  <c r="O32" i="1" s="1"/>
  <c r="R34" i="1" a="1"/>
  <c r="R34" i="1" s="1"/>
  <c r="Q42" i="1" a="1"/>
  <c r="Q42" i="1" s="1"/>
  <c r="V25" i="1" a="1"/>
  <c r="V25" i="1" s="1"/>
  <c r="T40" i="1" a="1"/>
  <c r="T40" i="1" s="1"/>
  <c r="R28" i="1" a="1"/>
  <c r="R28" i="1" s="1"/>
  <c r="V38" i="1" a="1"/>
  <c r="V38" i="1" s="1"/>
  <c r="T42" i="1" a="1"/>
  <c r="T42" i="1" s="1"/>
  <c r="O29" i="1" a="1"/>
  <c r="O29" i="1" s="1"/>
  <c r="V39" i="1" a="1"/>
  <c r="V39" i="1" s="1"/>
  <c r="T39" i="1" a="1"/>
  <c r="T39" i="1" s="1"/>
  <c r="Q40" i="1" a="1"/>
  <c r="Q40" i="1" s="1"/>
  <c r="W23" i="1" a="1"/>
  <c r="W23" i="1" s="1"/>
  <c r="L38" i="1" l="1"/>
  <c r="K38" i="1" s="1"/>
  <c r="L40" i="1"/>
  <c r="K40" i="1" s="1"/>
  <c r="L28" i="1"/>
  <c r="K28" i="1" s="1"/>
  <c r="I41" i="1" a="1"/>
  <c r="I41" i="1" s="1"/>
  <c r="L24" i="1"/>
  <c r="K24" i="1" s="1"/>
  <c r="T23" i="1" a="1"/>
  <c r="T23" i="1" s="1"/>
  <c r="O23" i="1" a="1"/>
  <c r="O23" i="1" s="1"/>
  <c r="X23" i="1" a="1"/>
  <c r="X23" i="1" s="1"/>
  <c r="M23" i="1" a="1"/>
  <c r="M23" i="1" s="1"/>
  <c r="Q23" i="1" a="1"/>
  <c r="Q23" i="1" s="1"/>
  <c r="R23" i="1" a="1"/>
  <c r="R23" i="1" s="1"/>
  <c r="L36" i="1"/>
  <c r="K36" i="1" s="1"/>
  <c r="L27" i="1"/>
  <c r="K27" i="1" s="1"/>
  <c r="L29" i="1"/>
  <c r="K29" i="1" s="1"/>
  <c r="L43" i="1"/>
  <c r="K43" i="1" s="1"/>
  <c r="L31" i="1"/>
  <c r="K31" i="1" s="1"/>
  <c r="L25" i="1"/>
  <c r="K25" i="1" s="1"/>
  <c r="L35" i="1"/>
  <c r="K35" i="1" s="1"/>
  <c r="L30" i="1"/>
  <c r="K30" i="1" s="1"/>
  <c r="L42" i="1"/>
  <c r="K42" i="1" s="1"/>
  <c r="L37" i="1"/>
  <c r="K37" i="1" s="1"/>
  <c r="L39" i="1"/>
  <c r="K39" i="1" s="1"/>
  <c r="I40" i="1" a="1"/>
  <c r="I40" i="1" s="1"/>
  <c r="L26" i="1"/>
  <c r="K26" i="1" s="1"/>
  <c r="L33" i="1"/>
  <c r="K33" i="1" s="1"/>
  <c r="L34" i="1"/>
  <c r="K34" i="1" s="1"/>
  <c r="L32" i="1"/>
  <c r="K32" i="1" s="1"/>
  <c r="L41" i="1"/>
  <c r="K41" i="1" s="1"/>
  <c r="V23" i="1" a="1"/>
  <c r="V23" i="1" s="1"/>
  <c r="S23" i="1" a="1"/>
  <c r="S23" i="1" s="1"/>
  <c r="I43" i="1" a="1"/>
  <c r="I43" i="1" s="1"/>
  <c r="I24" i="1" a="1"/>
  <c r="I24" i="1" s="1"/>
  <c r="I37" i="1" a="1"/>
  <c r="I37" i="1" s="1"/>
  <c r="N23" i="1" a="1"/>
  <c r="N23" i="1" s="1"/>
  <c r="P23" i="1" a="1"/>
  <c r="P23" i="1" s="1"/>
  <c r="I35" i="1" a="1"/>
  <c r="I35" i="1" s="1"/>
  <c r="I30" i="1" a="1"/>
  <c r="I30" i="1" s="1"/>
  <c r="I32" i="1" a="1"/>
  <c r="I32" i="1" s="1"/>
  <c r="I38" i="1" a="1"/>
  <c r="I38" i="1" s="1"/>
  <c r="I31" i="1" a="1"/>
  <c r="I31" i="1" s="1"/>
  <c r="I39" i="1" a="1"/>
  <c r="I39" i="1" s="1"/>
  <c r="I36" i="1" a="1"/>
  <c r="I36" i="1" s="1"/>
  <c r="I27" i="1" a="1"/>
  <c r="I27" i="1" s="1"/>
  <c r="I26" i="1" a="1"/>
  <c r="I26" i="1" s="1"/>
  <c r="I33" i="1" a="1"/>
  <c r="I33" i="1" s="1"/>
  <c r="I34" i="1" a="1"/>
  <c r="I34" i="1" s="1"/>
  <c r="I29" i="1" a="1"/>
  <c r="I29" i="1" s="1"/>
  <c r="I42" i="1" a="1"/>
  <c r="I42" i="1" s="1"/>
  <c r="I28" i="1" a="1"/>
  <c r="I28" i="1" s="1"/>
  <c r="I25" i="1" a="1"/>
  <c r="I25" i="1" s="1"/>
  <c r="E19" i="1" l="1" a="1"/>
  <c r="E19" i="1" s="1"/>
  <c r="L23" i="1"/>
  <c r="K23" i="1" s="1"/>
  <c r="E14" i="1" s="1" a="1"/>
  <c r="E14" i="1" s="1"/>
  <c r="I23" i="1" a="1"/>
  <c r="I23" i="1" s="1"/>
  <c r="E15" i="1" a="1"/>
  <c r="E15" i="1" s="1"/>
  <c r="E16" i="1" l="1"/>
  <c r="E20" i="1" s="1"/>
  <c r="E17" i="1" l="1"/>
  <c r="E18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<sst xmlns="http://schemas.openxmlformats.org/spreadsheetml/2006/main" count="127" uniqueCount="102">
  <si>
    <t>Source Year</t>
  </si>
  <si>
    <t>Budget Year</t>
  </si>
  <si>
    <t>Start date</t>
  </si>
  <si>
    <t>End date</t>
  </si>
  <si>
    <t>Branch ID</t>
  </si>
  <si>
    <t>Budget Writeback - Operating Income Budget from Last Year's Actuals</t>
  </si>
  <si>
    <t>Source values</t>
  </si>
  <si>
    <t>Budget Writeback values</t>
  </si>
  <si>
    <t>Branch name</t>
  </si>
  <si>
    <t>Financial year</t>
  </si>
  <si>
    <t>BUDGET</t>
  </si>
  <si>
    <t>Acumatica</t>
  </si>
  <si>
    <t>By Account Class</t>
  </si>
  <si>
    <t>By Account Code</t>
  </si>
  <si>
    <t>Revenue</t>
  </si>
  <si>
    <t>COGS</t>
  </si>
  <si>
    <t>Gross Margin</t>
  </si>
  <si>
    <t>GM % of Revenue</t>
  </si>
  <si>
    <t>GM Var %</t>
  </si>
  <si>
    <t>Expenses</t>
  </si>
  <si>
    <t>Operating income</t>
  </si>
  <si>
    <t>Account</t>
  </si>
  <si>
    <t>Subaccount</t>
  </si>
  <si>
    <t>Description</t>
  </si>
  <si>
    <t>Prior year actuals</t>
  </si>
  <si>
    <t>Increase %</t>
  </si>
  <si>
    <t>Writeback status</t>
  </si>
  <si>
    <t>Allocation type</t>
  </si>
  <si>
    <t>Amount</t>
  </si>
  <si>
    <t>Distributed amount</t>
  </si>
  <si>
    <t>Period 1</t>
  </si>
  <si>
    <t>Period 2</t>
  </si>
  <si>
    <t>Period 3</t>
  </si>
  <si>
    <t>Period 4</t>
  </si>
  <si>
    <t>Period 5</t>
  </si>
  <si>
    <t>Period 6</t>
  </si>
  <si>
    <t>Period 7</t>
  </si>
  <si>
    <t>Period 8</t>
  </si>
  <si>
    <t>Period 9</t>
  </si>
  <si>
    <t>Period 10</t>
  </si>
  <si>
    <t>Period 11</t>
  </si>
  <si>
    <t>Period 12</t>
  </si>
  <si>
    <t>Period 1 manual</t>
  </si>
  <si>
    <t>Period 2 manual</t>
  </si>
  <si>
    <t>Period 3 manual</t>
  </si>
  <si>
    <t>Period 4 manual</t>
  </si>
  <si>
    <t>Period 5 manual</t>
  </si>
  <si>
    <t>Period 6 manual</t>
  </si>
  <si>
    <t>Period 7 manual</t>
  </si>
  <si>
    <t>Period 8 manual</t>
  </si>
  <si>
    <t>Period 9 manual</t>
  </si>
  <si>
    <t>Period 10 manual</t>
  </si>
  <si>
    <t>Period 11 manual</t>
  </si>
  <si>
    <t>Period 12 manual</t>
  </si>
  <si>
    <t>Weighted allocation</t>
  </si>
  <si>
    <t>Connection Name</t>
  </si>
  <si>
    <t>Location Name</t>
  </si>
  <si>
    <t>Display name</t>
  </si>
  <si>
    <t>Group formula</t>
  </si>
  <si>
    <t>Custom group name</t>
  </si>
  <si>
    <t>Branch Filter ID</t>
  </si>
  <si>
    <t>Branch Filter Name</t>
  </si>
  <si>
    <t>Writeback Status</t>
  </si>
  <si>
    <t>Consolidated</t>
  </si>
  <si>
    <t>PRODRETAIL;PRODWHOLE</t>
  </si>
  <si>
    <t>Products</t>
  </si>
  <si>
    <t>Equal allocation</t>
  </si>
  <si>
    <t>SERVEAST;SERVWEST</t>
  </si>
  <si>
    <t>Services</t>
  </si>
  <si>
    <t>Manual allocation</t>
  </si>
  <si>
    <t>Velixo Report Template information</t>
  </si>
  <si>
    <t>This Information sheet provides you with useful information about this Template.</t>
  </si>
  <si>
    <t>Code</t>
  </si>
  <si>
    <t>Name</t>
  </si>
  <si>
    <t>Operating Income Budget Writeback LY Actuals</t>
  </si>
  <si>
    <t>ERP</t>
  </si>
  <si>
    <t>Industry</t>
  </si>
  <si>
    <t>Financials</t>
  </si>
  <si>
    <t>Template Version</t>
  </si>
  <si>
    <t>Release date</t>
  </si>
  <si>
    <t>Help article</t>
  </si>
  <si>
    <t>N/A. This is the first version of this Report template.</t>
  </si>
  <si>
    <t>6000:61200</t>
  </si>
  <si>
    <t>https://helpacumatica.velixo.com/en/support/solutions/articles/153000113293</t>
  </si>
  <si>
    <t>To retain context and history for this report, Velixo recommends that you don't delete this sheet and instead only hide it upon initial configuration.</t>
  </si>
  <si>
    <t>Income - Sales</t>
  </si>
  <si>
    <t>Account code validation (do not edit)</t>
  </si>
  <si>
    <t>Version</t>
  </si>
  <si>
    <t>Changes</t>
  </si>
  <si>
    <t>Enhanced financial period handling to support all regional settings and formats</t>
  </si>
  <si>
    <t>AC-GL-BT5</t>
  </si>
  <si>
    <t>Formula adjustments to accommodate non-calendar fiscal years</t>
  </si>
  <si>
    <t>PRODWHOLE - Products Wholesale</t>
  </si>
  <si>
    <t>Corrected calculation logic in the summary section</t>
  </si>
  <si>
    <t>Budget ledger name</t>
  </si>
  <si>
    <t>ACTUAL</t>
  </si>
  <si>
    <t>https://demo.velixo.com/</t>
  </si>
  <si>
    <t>Company</t>
  </si>
  <si>
    <t>2d57c7e0-a097-4257-9963-957b29a04f1c</t>
  </si>
  <si>
    <t>2025-09-02T06:38:18.138Z</t>
  </si>
  <si>
    <t>1. Added a filter option for Actual Ledger.
2. Fixed the Actual column in the summary section to reference the new Actual Ledger filter.</t>
  </si>
  <si>
    <t>Actual ledger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</si>
</sst>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&quot;&quot;\-&quot;&quot;??_);_(@_)"/>
    <numFmt numFmtId="165" formatCode="&quot;$&quot;#,##0.00"/>
    <numFmt numFmtId="166" formatCode="#,##0.00;\(#,##0.00\)"/>
    <numFmt numFmtId="167" formatCode="[$-C09]d\ mmmm\ yyyy;@"/>
    <numFmt numFmtId="168" formatCode="_(* #,##0.000_);_(* \(#,##0.000\);_(* &quot;&quot;\-&quot;&quot;??_);_(@_)"/>
    <numFmt numFmtId="169" formatCode="_(* #,##0.000_);_(* \(#,##0.000\);_(* &quot;-&quot;??_);_(@_)"/>
    <numFmt numFmtId="170" formatCode="_(* #,##0.0000_);_(* \(#,##0.0000\);_(* &quot;-&quot;??_);_(@_)"/>
  </numFmts>
  <fonts count="18" x14ac:knownFonts="1">
    <font>
      <sz val="12"/>
      <color theme="1"/>
      <name val="Aptos"/>
      <family val="2"/>
      <scheme val="minor"/>
    </font>
    <font>
      <sz val="12"/>
      <color theme="1"/>
      <name val="Aptos"/>
      <family val="2"/>
      <scheme val="minor"/>
    </font>
    <font>
      <sz val="11"/>
      <color theme="1"/>
      <name val="Aptos"/>
      <family val="2"/>
    </font>
    <font>
      <b/>
      <sz val="11"/>
      <color theme="0"/>
      <name val="Aptos"/>
      <family val="2"/>
    </font>
    <font>
      <b/>
      <sz val="11"/>
      <color theme="1"/>
      <name val="Aptos"/>
      <family val="2"/>
    </font>
    <font>
      <i/>
      <sz val="11"/>
      <color theme="1"/>
      <name val="Aptos"/>
      <family val="2"/>
    </font>
    <font>
      <b/>
      <i/>
      <sz val="11"/>
      <color theme="1"/>
      <name val="Aptos"/>
      <family val="2"/>
    </font>
    <font>
      <sz val="18"/>
      <color rgb="FF243260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11"/>
      <color theme="0"/>
      <name val="Aptos"/>
      <family val="2"/>
    </font>
    <font>
      <sz val="11"/>
      <color theme="1"/>
      <name val="Aptos"/>
      <family val="2"/>
      <scheme val="minor"/>
    </font>
    <font>
      <b/>
      <sz val="11"/>
      <color theme="0"/>
      <name val="Aptos"/>
      <family val="2"/>
      <scheme val="minor"/>
    </font>
    <font>
      <u/>
      <sz val="12"/>
      <color theme="10"/>
      <name val="Aptos"/>
      <family val="2"/>
      <scheme val="minor"/>
    </font>
    <font>
      <b/>
      <sz val="12"/>
      <color theme="1"/>
      <name val="Aptos"/>
      <family val="2"/>
      <scheme val="minor"/>
    </font>
    <font>
      <sz val="11"/>
      <color rgb="FFFF0000"/>
      <name val="Aptos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3260"/>
        <bgColor indexed="64"/>
      </patternFill>
    </fill>
    <fill>
      <patternFill patternType="solid">
        <fgColor rgb="FFEEF6FF"/>
        <bgColor indexed="64"/>
      </patternFill>
    </fill>
    <fill>
      <patternFill patternType="solid">
        <fgColor rgb="FF3769FF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0" fontId="2" fillId="0" borderId="0" xfId="0" applyFont="1"/>
    <xf numFmtId="0" fontId="3" fillId="5" borderId="1" xfId="0" applyFont="1" applyFill="1" applyBorder="1" applyAlignment="1">
      <alignment horizontal="center"/>
    </xf>
    <xf numFmtId="0" fontId="4" fillId="0" borderId="1" xfId="0" applyFont="1" applyBorder="1"/>
    <xf numFmtId="44" fontId="2" fillId="0" borderId="1" xfId="1" applyFont="1" applyBorder="1"/>
    <xf numFmtId="165" fontId="4" fillId="0" borderId="1" xfId="0" applyNumberFormat="1" applyFont="1" applyBorder="1"/>
    <xf numFmtId="0" fontId="5" fillId="0" borderId="2" xfId="0" applyFont="1" applyBorder="1"/>
    <xf numFmtId="10" fontId="5" fillId="0" borderId="2" xfId="0" applyNumberFormat="1" applyFont="1" applyBorder="1" applyAlignment="1">
      <alignment horizontal="right"/>
    </xf>
    <xf numFmtId="0" fontId="6" fillId="0" borderId="1" xfId="0" applyFont="1" applyBorder="1"/>
    <xf numFmtId="10" fontId="6" fillId="0" borderId="2" xfId="0" applyNumberFormat="1" applyFont="1" applyBorder="1" applyAlignment="1">
      <alignment horizontal="right"/>
    </xf>
    <xf numFmtId="44" fontId="4" fillId="0" borderId="1" xfId="1" applyFont="1" applyBorder="1"/>
    <xf numFmtId="0" fontId="7" fillId="0" borderId="1" xfId="0" applyFont="1" applyBorder="1"/>
    <xf numFmtId="0" fontId="8" fillId="7" borderId="3" xfId="0" applyFont="1" applyFill="1" applyBorder="1" applyAlignment="1">
      <alignment horizontal="left"/>
    </xf>
    <xf numFmtId="0" fontId="8" fillId="7" borderId="3" xfId="0" applyFont="1" applyFill="1" applyBorder="1"/>
    <xf numFmtId="164" fontId="8" fillId="7" borderId="3" xfId="0" applyNumberFormat="1" applyFont="1" applyFill="1" applyBorder="1"/>
    <xf numFmtId="164" fontId="9" fillId="7" borderId="3" xfId="0" applyNumberFormat="1" applyFont="1" applyFill="1" applyBorder="1"/>
    <xf numFmtId="166" fontId="8" fillId="2" borderId="1" xfId="0" applyNumberFormat="1" applyFont="1" applyFill="1" applyBorder="1"/>
    <xf numFmtId="0" fontId="8" fillId="2" borderId="3" xfId="0" applyFont="1" applyFill="1" applyBorder="1" applyAlignment="1">
      <alignment horizontal="left"/>
    </xf>
    <xf numFmtId="0" fontId="8" fillId="2" borderId="3" xfId="0" applyFont="1" applyFill="1" applyBorder="1"/>
    <xf numFmtId="0" fontId="2" fillId="0" borderId="1" xfId="0" applyFont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 wrapText="1"/>
    </xf>
    <xf numFmtId="0" fontId="3" fillId="3" borderId="1" xfId="0" applyFont="1" applyFill="1" applyBorder="1"/>
    <xf numFmtId="0" fontId="10" fillId="0" borderId="1" xfId="0" applyFont="1" applyBorder="1" applyAlignment="1">
      <alignment horizontal="center"/>
    </xf>
    <xf numFmtId="0" fontId="8" fillId="2" borderId="1" xfId="0" applyFont="1" applyFill="1" applyBorder="1"/>
    <xf numFmtId="0" fontId="3" fillId="5" borderId="1" xfId="0" applyFont="1" applyFill="1" applyBorder="1"/>
    <xf numFmtId="0" fontId="3" fillId="5" borderId="0" xfId="0" applyFont="1" applyFill="1"/>
    <xf numFmtId="0" fontId="2" fillId="8" borderId="1" xfId="0" applyFont="1" applyFill="1" applyBorder="1"/>
    <xf numFmtId="43" fontId="2" fillId="0" borderId="1" xfId="0" applyNumberFormat="1" applyFont="1" applyBorder="1"/>
    <xf numFmtId="164" fontId="8" fillId="7" borderId="3" xfId="0" quotePrefix="1" applyNumberFormat="1" applyFont="1" applyFill="1" applyBorder="1"/>
    <xf numFmtId="0" fontId="11" fillId="0" borderId="1" xfId="0" applyFont="1" applyBorder="1"/>
    <xf numFmtId="0" fontId="12" fillId="3" borderId="1" xfId="0" applyFont="1" applyFill="1" applyBorder="1"/>
    <xf numFmtId="0" fontId="7" fillId="0" borderId="0" xfId="0" applyFont="1"/>
    <xf numFmtId="0" fontId="14" fillId="0" borderId="0" xfId="0" applyFont="1"/>
    <xf numFmtId="0" fontId="0" fillId="0" borderId="0" xfId="0" applyAlignment="1">
      <alignment horizontal="left"/>
    </xf>
    <xf numFmtId="167" fontId="0" fillId="0" borderId="0" xfId="0" applyNumberFormat="1" applyAlignment="1">
      <alignment horizontal="left"/>
    </xf>
    <xf numFmtId="0" fontId="15" fillId="2" borderId="0" xfId="0" applyFont="1" applyFill="1"/>
    <xf numFmtId="9" fontId="9" fillId="0" borderId="3" xfId="0" applyNumberFormat="1" applyFont="1" applyBorder="1"/>
    <xf numFmtId="0" fontId="13" fillId="0" borderId="0" xfId="4"/>
    <xf numFmtId="169" fontId="2" fillId="0" borderId="1" xfId="0" applyNumberFormat="1" applyFont="1" applyBorder="1"/>
    <xf numFmtId="170" fontId="2" fillId="0" borderId="1" xfId="0" applyNumberFormat="1" applyFont="1" applyBorder="1"/>
    <xf numFmtId="168" fontId="8" fillId="7" borderId="3" xfId="0" quotePrefix="1" applyNumberFormat="1" applyFont="1" applyFill="1" applyBorder="1"/>
    <xf numFmtId="168" fontId="2" fillId="0" borderId="0" xfId="0" applyNumberFormat="1" applyFont="1"/>
    <xf numFmtId="2" fontId="2" fillId="0" borderId="1" xfId="0" applyNumberFormat="1" applyFont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16" fillId="0" borderId="1" xfId="0" applyFont="1" applyBorder="1"/>
    <xf numFmtId="0" fontId="16" fillId="2" borderId="0" xfId="0" applyFont="1" applyFill="1"/>
    <xf numFmtId="0" fontId="16" fillId="0" borderId="1" xfId="0" applyFont="1" applyBorder="1" applyAlignment="1">
      <alignment horizontal="left"/>
    </xf>
    <xf numFmtId="0" fontId="16" fillId="0" borderId="1" xfId="0" quotePrefix="1" applyFont="1" applyBorder="1"/>
    <xf numFmtId="14" fontId="16" fillId="0" borderId="1" xfId="0" applyNumberFormat="1" applyFont="1" applyBorder="1" applyAlignment="1">
      <alignment horizontal="right"/>
    </xf>
    <xf numFmtId="14" fontId="16" fillId="0" borderId="1" xfId="2" applyNumberFormat="1" applyFont="1" applyBorder="1"/>
    <xf numFmtId="14" fontId="16" fillId="0" borderId="1" xfId="0" applyNumberFormat="1" applyFont="1" applyBorder="1"/>
    <xf numFmtId="0" fontId="17" fillId="0" borderId="1" xfId="0" applyFont="1" applyBorder="1"/>
    <xf numFmtId="0" fontId="14" fillId="0" borderId="4" xfId="0" applyFont="1" applyBorder="1"/>
    <xf numFmtId="0" fontId="0" fillId="0" borderId="4" xfId="0" applyBorder="1"/>
    <xf numFmtId="164" fontId="9" fillId="0" borderId="3" xfId="0" applyNumberFormat="1" applyFont="1" applyBorder="1"/>
    <xf numFmtId="164" fontId="8" fillId="0" borderId="3" xfId="0" applyNumberFormat="1" applyFont="1" applyBorder="1"/>
    <xf numFmtId="0" fontId="13" fillId="0" borderId="1" xfId="4" applyBorder="1"/>
    <xf numFmtId="0" fontId="0" fillId="0" borderId="4" xfId="0" applyBorder="1" applyAlignment="1">
      <alignment wrapText="1"/>
    </xf>
  </cellXfs>
  <cellStyles count="5">
    <cellStyle name="Currency" xfId="1" builtinId="4"/>
    <cellStyle name="Hyperlink" xfId="4" builtinId="8"/>
    <cellStyle name="Hyperlink 2" xfId="3" xr:uid="{6991A25F-0539-400C-B4A0-F08984E4F614}"/>
    <cellStyle name="Normal" xfId="0" builtinId="0"/>
    <cellStyle name="Percent" xfId="2" builtinId="5"/>
  </cellStyles>
  <dxfs count="8"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FFB3B3"/>
        </patternFill>
      </fill>
    </dxf>
    <dxf>
      <fill>
        <patternFill>
          <bgColor rgb="FFEEF6FF"/>
        </patternFill>
      </fill>
    </dxf>
    <dxf>
      <fill>
        <patternFill>
          <bgColor theme="8" tint="0.79998168889431442"/>
        </patternFill>
      </fill>
    </dxf>
    <dxf>
      <fill>
        <patternFill>
          <bgColor rgb="FFFFB3B3"/>
        </patternFill>
      </fill>
    </dxf>
  </dxfs>
  <tableStyles count="0" defaultTableStyle="TableStyleMedium2" defaultPivotStyle="PivotStyleLight16"/>
  <colors>
    <mruColors>
      <color rgb="FFEEF6FF"/>
      <color rgb="FF2432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2"/>
                </a:solidFill>
              </a:rPr>
              <a:t>Budget Year vs. Actual LY</a:t>
            </a:r>
          </a:p>
        </c:rich>
      </c:tx>
      <c:layout>
        <c:manualLayout>
          <c:xMode val="edge"/>
          <c:yMode val="edge"/>
          <c:x val="0.315043813260160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216702976901037E-2"/>
          <c:y val="0.19665703673132481"/>
          <c:w val="0.89228843948737147"/>
          <c:h val="0.70409509243235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'Budget Writeback'!$E$13</c:f>
              <c:strCache>
                <c:ptCount val="1"/>
                <c:pt idx="0">
                  <c:v>Forecasted (2021)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  <a:effectLst/>
          </c:spPr>
          <c:invertIfNegative val="0"/>
          <c:cat>
            <c:strRef>
              <c:f>('Budget Writeback'!$D$14:$D$16,'Budget Writeback'!$D$19)</c:f>
              <c:strCache>
                <c:ptCount val="4"/>
                <c:pt idx="0">
                  <c:v>Revenue</c:v>
                </c:pt>
                <c:pt idx="1">
                  <c:v>COGS</c:v>
                </c:pt>
                <c:pt idx="2">
                  <c:v>Gross Margin</c:v>
                </c:pt>
                <c:pt idx="3">
                  <c:v>Expenses</c:v>
                </c:pt>
              </c:strCache>
            </c:strRef>
          </c:cat>
          <c:val>
            <c:numRef>
              <c:f>('Budget Writeback'!$E$14:$E$16,'Budget Writeback'!$E$19)</c:f>
              <c:numCache>
                <c:formatCode>_("$"* #,##0.00_);_("$"* \(#,##0.00\);_("$"* "-"??_);_(@_)</c:formatCode>
                <c:ptCount val="4"/>
                <c:pt idx="0">
                  <c:v>0</c:v>
                </c:pt>
                <c:pt idx="1">
                  <c:v>0</c:v>
                </c:pt>
                <c:pt idx="2" formatCode="&quot;$&quot;#,##0.00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F-4D50-972B-7E2FBE8524ED}"/>
            </c:ext>
          </c:extLst>
        </c:ser>
        <c:ser>
          <c:idx val="1"/>
          <c:order val="1"/>
          <c:tx>
            <c:strRef>
              <c:f>'Budget Writeback'!$F$13</c:f>
              <c:strCache>
                <c:ptCount val="1"/>
                <c:pt idx="0">
                  <c:v>Actual (2020)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('Budget Writeback'!$D$14:$D$16,'Budget Writeback'!$D$19)</c:f>
              <c:strCache>
                <c:ptCount val="4"/>
                <c:pt idx="0">
                  <c:v>Revenue</c:v>
                </c:pt>
                <c:pt idx="1">
                  <c:v>COGS</c:v>
                </c:pt>
                <c:pt idx="2">
                  <c:v>Gross Margin</c:v>
                </c:pt>
                <c:pt idx="3">
                  <c:v>Expenses</c:v>
                </c:pt>
              </c:strCache>
            </c:strRef>
          </c:cat>
          <c:val>
            <c:numRef>
              <c:f>('Budget Writeback'!$F$14:$F$16,'Budget Writeback'!$F$19)</c:f>
              <c:numCache>
                <c:formatCode>_("$"* #,##0.00_);_("$"* \(#,##0.00\);_("$"* "-"??_);_(@_)</c:formatCode>
                <c:ptCount val="4"/>
                <c:pt idx="0">
                  <c:v>18910</c:v>
                </c:pt>
                <c:pt idx="1">
                  <c:v>299.99</c:v>
                </c:pt>
                <c:pt idx="2" formatCode="&quot;$&quot;#,##0.00">
                  <c:v>18610.009999999998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DF-4D50-972B-7E2FBE852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6871535"/>
        <c:axId val="356856559"/>
      </c:barChart>
      <c:catAx>
        <c:axId val="356871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856559"/>
        <c:crosses val="autoZero"/>
        <c:auto val="1"/>
        <c:lblAlgn val="ctr"/>
        <c:lblOffset val="100"/>
        <c:noMultiLvlLbl val="0"/>
      </c:catAx>
      <c:valAx>
        <c:axId val="356856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871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912205469826912"/>
          <c:y val="3.7143934434685846E-2"/>
          <c:w val="0.33207204289828957"/>
          <c:h val="9.61545191466451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576986</xdr:colOff>
      <xdr:row>10</xdr:row>
      <xdr:rowOff>11689</xdr:rowOff>
    </xdr:from>
    <xdr:to>
      <xdr:col>12</xdr:col>
      <xdr:colOff>345498</xdr:colOff>
      <xdr:row>20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D8B013-137B-48A3-B126-67C46D6DD1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180975</xdr:colOff>
      <xdr:row>5</xdr:row>
      <xdr:rowOff>38100</xdr:rowOff>
    </xdr:from>
    <xdr:to>
      <xdr:col>12</xdr:col>
      <xdr:colOff>883585</xdr:colOff>
      <xdr:row>7</xdr:row>
      <xdr:rowOff>162382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C9A20E-7050-44C2-8192-B27D85EEC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6600" y="38100"/>
          <a:ext cx="2045635" cy="5243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0</xdr:row>
      <xdr:rowOff>38100</xdr:rowOff>
    </xdr:from>
    <xdr:to>
      <xdr:col>10</xdr:col>
      <xdr:colOff>607360</xdr:colOff>
      <xdr:row>2</xdr:row>
      <xdr:rowOff>67132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E52BC2-8695-40B4-A333-5C8681379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8550" y="38100"/>
          <a:ext cx="2045635" cy="524332"/>
        </a:xfrm>
        <a:prstGeom prst="rect">
          <a:avLst/>
        </a:prstGeom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14</v>
  </rv>
</rvData>
</file>

<file path=xl/richData/rdrichvaluestructure.xml><?xml version="1.0" encoding="utf-8"?>
<rvStructures xmlns="http://schemas.microsoft.com/office/spreadsheetml/2017/richdata" count="1">
  <s t="_error">
    <k n="errorType" t="i"/>
  </s>
</rvStructures>
</file>

<file path=xl/theme/theme1.xml><?xml version="1.0" encoding="utf-8"?>
<a:theme xmlns:a="http://schemas.openxmlformats.org/drawingml/2006/main" name="VelixoTheme">
  <a:themeElements>
    <a:clrScheme name="Velixo">
      <a:dk1>
        <a:sysClr val="windowText" lastClr="000000"/>
      </a:dk1>
      <a:lt1>
        <a:sysClr val="window" lastClr="FFFFFF"/>
      </a:lt1>
      <a:dk2>
        <a:srgbClr val="243261"/>
      </a:dk2>
      <a:lt2>
        <a:srgbClr val="EEF6FF"/>
      </a:lt2>
      <a:accent1>
        <a:srgbClr val="3769FF"/>
      </a:accent1>
      <a:accent2>
        <a:srgbClr val="FFD22D"/>
      </a:accent2>
      <a:accent3>
        <a:srgbClr val="606D9B"/>
      </a:accent3>
      <a:accent4>
        <a:srgbClr val="F56354"/>
      </a:accent4>
      <a:accent5>
        <a:srgbClr val="DBEAFE"/>
      </a:accent5>
      <a:accent6>
        <a:srgbClr val="66CC28"/>
      </a:accent6>
      <a:hlink>
        <a:srgbClr val="3769FF"/>
      </a:hlink>
      <a:folHlink>
        <a:srgbClr val="DBEAFE"/>
      </a:folHlink>
    </a:clrScheme>
    <a:fontScheme name="Velixo Aptos">
      <a:majorFont>
        <a:latin typeface="Aptos"/>
        <a:ea typeface=""/>
        <a:cs typeface=""/>
      </a:majorFont>
      <a:minorFont>
        <a:latin typeface="Apto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E08A22E2-8CDD-4EA6-A8E6-03E1480017AB}">
  <we:reference id="wa200002311" version="1.2024.9.188" store="en-US" storeType="OMEX"/>
  <we:alternateReferences>
    <we:reference id="wa200002311" version="1.2024.9.188" store="" storeType="OMEX"/>
  </we:alternateReferences>
  <we:properties>
    <we:property name="Office.ForceRefreshCustomFunctionSourceCache" value="true"/>
    <we:property name="Office.ForceRefreshCustomFunctionsCache" value="true"/>
    <we:property name="persist:connectionCollectionReducer" value="&quot;{\&quot;2d57c7e0-a097-4257-9963-957b29a04f1c\&quot;:\&quot;{\\\&quot;type\\\&quot;:\\\&quot;acumatica\\\&quot;,\\\&quot;name\\\&quot;:\\\&quot;Acumatica\\\&quot;,\\\&quot;uuid\\\&quot;:\\\&quot;2d57c7e0-a097-4257-9963-957b29a04f1c\\\&quot;,\\\&quot;shouldRememberCredentials\\\&quot;:false,\\\&quot;uri\\\&quot;:\\\&quot;https://demo.velixo.com/\\\&quot;,\\\&quot;tenant\\\&quot;:\\\&quot;Company\\\&quot;,\\\&quot;lastModifiedOn\\\&quot;:1756795098138,\\\&quot;isMultiTenant\\\&quot;:true}\&quot;,\&quot;_persist\&quot;:\&quot;{\\\&quot;version\\\&quot;:3,\\\&quot;rehydrated\\\&quot;:true}\&quot;}&quot;"/>
    <we:property name="persist:connectionDatabasesReducer" value="&quot;{\&quot;Acumatica\&quot;:\&quot;[\\\&quot;velixo-cache-database-Acumatica-Account-da433e9e7efc19c4a857e073c5d2203b-76bfc99b9219024b4a9b328ce383c2ee\\\&quot;]\&quot;,\&quot;_persist\&quot;:\&quot;{\\\&quot;version\\\&quot;:-1,\\\&quot;rehydrated\\\&quot;:true}\&quot;}&quot;"/>
    <we:property name="persist:genericInquiriesOptionsReducer" value="&quot;{\&quot;_persist\&quot;:\&quot;{\\\&quot;version\\\&quot;:1,\\\&quot;rehydrated\\\&quot;:true}\&quot;}&quot;"/>
    <we:property name="persist:globalObjectFiltersReducer" value="&quot;{\&quot;_persist\&quot;:\&quot;{\\\&quot;version\\\&quot;:0,\\\&quot;rehydrated\\\&quot;:true}\&quot;}&quot;"/>
    <we:property name="persist:granularBalanceLoadingReducer" value="&quot;{\&quot;_persist\&quot;:\&quot;{\\\&quot;version\\\&quot;:0,\\\&quot;rehydrated\\\&quot;:true}\&quot;}&quot;"/>
    <we:property name="persist:lastRefreshReducer" value="&quot;{\&quot;_persist\&quot;:\&quot;{\\\&quot;version\\\&quot;:-1,\\\&quot;rehydrated\\\&quot;:true}\&quot;}&quot;"/>
    <we:property name="persist:nxOnlyWorkbookOptionsReducer" value="&quot;{\&quot;asyncDataRetrievalForIntacct\&quot;:\&quot;\\\&quot;synchronous\\\&quot;\&quot;,\&quot;numberOfSdkFunctionsPerIntacctRequest\&quot;:\&quot;16\&quot;,\&quot;numberOfConcurrentIntacctRestApiRequests\&quot;:\&quot;8\&quot;,\&quot;globalConcurrencyLimit\&quot;:\&quot;4096\&quot;,\&quot;shouldOnlyLoadBalancesForAccountsSpecifiedInTheWorkbook\&quot;:\&quot;false\&quot;,\&quot;shouldUseDetailedDrilldown\&quot;:\&quot;false\&quot;,\&quot;writebackProcessingOrder\&quot;:\&quot;\\\&quot;over-then-down\\\&quot;\&quot;,\&quot;documentColumnValueForDetailedDrilldown\&quot;:\&quot;\\\&quot;bill-invoice-adjustment-number\\\&quot;\&quot;,\&quot;shouldRefreshPrecedentWorksheets\&quot;:\&quot;true\&quot;,\&quot;_persist\&quot;:\&quot;{\\\&quot;version\\\&quot;:1,\\\&quot;rehydrated\\\&quot;:true}\&quot;}&quot;"/>
    <we:property name="persist:snapshotReducer" value="&quot;{\&quot;_persist\&quot;:\&quot;{\\\&quot;version\\\&quot;:-1,\\\&quot;rehydrated\\\&quot;:true}\&quot;}&quot;"/>
    <we:property name="persist:workbookIdentityReducer" value="&quot;{\&quot;workbookId\&quot;:\&quot;\\\&quot;51e2f51a-0e41-4da7-b397-cb2b1a7bd549\\\&quot;\&quot;,\&quot;_persist\&quot;:\&quot;{\\\&quot;version\\\&quot;:-1,\\\&quot;rehydrated\\\&quot;:true}\&quot;}&quot;"/>
    <we:property name="persist:workbookOptionsReducer" value="&quot;{\&quot;shouldIgnoreEntityDoesNotExistError\&quot;:\&quot;{\\\&quot;value\\\&quot;:false}\&quot;,\&quot;shouldRefreshDataOnOpen\&quot;:\&quot;{\\\&quot;value\\\&quot;:false}\&quot;,\&quot;shouldRefreshExternalDataOnRefresh\&quot;:\&quot;{\\\&quot;value\\\&quot;:false}\&quot;,\&quot;isAccountBalanceSignReversed\&quot;:\&quot;{\\\&quot;value\\\&quot;:false}\&quot;,\&quot;blankRangesProcessingMode\&quot;:\&quot;{\\\&quot;value\\\&quot;:\\\&quot;keep-all-blanks\\\&quot;}\&quot;,\&quot;shouldDrilldownToSeparateWorkbook\&quot;:\&quot;{\\\&quot;value\\\&quot;:false}\&quot;,\&quot;_persist\&quot;:\&quot;{\\\&quot;version\\\&quot;:1,\\\&quot;rehydrated\\\&quot;:true}\&quot;}&quot;"/>
  </we:properties>
  <we:bindings/>
  <we:snapshot xmlns:r="http://schemas.openxmlformats.org/officeDocument/2006/relationships"/>
  <we:extLst>
    <a:ext xmlns:a="http://schemas.openxmlformats.org/drawingml/2006/main" uri="{7C84B067-C214-45C3-A712-C9D94CD141B2}">
      <we:customFunctionIdList>
        <we:customFunctionIds>COLLATE</we:customFunctionIds>
        <we:customFunctionIds>CONNECTIONINFO</we:customFunctionIds>
        <we:customFunctionIds>VXTEXTSPLIT</we:customFunctionIds>
        <we:customFunctionIds>UNIQUEBYPATTERN</we:customFunctionIds>
        <we:customFunctionIds>VELIXOVERSION</we:customFunctionIds>
        <we:customFunctionIds>TOTABLE</we:customFunctionIds>
        <we:customFunctionIds>TODAYNV</we:customFunctionIds>
        <we:customFunctionIds>WORKBOOKLASTREFRESHBY</we:customFunctionIds>
        <we:customFunctionIds>WORKBOOKLASTREFRESHDATE</we:customFunctionIds>
        <we:customFunctionIds>WRITEBACKCOMMIT</we:customFunctionIds>
        <we:customFunctionIds>ACCOUNTNAME</we:customFunctionIds>
        <we:customFunctionIds>ACCOUNTBEGINNINGBALANCE</we:customFunctionIds>
        <we:customFunctionIds>ACCOUNTENDINGBALANCE</we:customFunctionIds>
        <we:customFunctionIds>ACCOUNTTURNOVER</we:customFunctionIds>
        <we:customFunctionIds>ACCOUNTTOTALDEBITS</we:customFunctionIds>
        <we:customFunctionIds>ACCOUNTTOTALCREDITS</we:customFunctionIds>
        <we:customFunctionIds>FINANCIALPERIOD</we:customFunctionIds>
        <we:customFunctionIds>FINANCIALPERIODBYDATE</we:customFunctionIds>
        <we:customFunctionIds>FINANCIALPERIODSTARTDATE</we:customFunctionIds>
        <we:customFunctionIds>FINANCIALPERIODENDDATE</we:customFunctionIds>
        <we:customFunctionIds>FINANCIALPERIODLIST</we:customFunctionIds>
        <we:customFunctionIds>FINANCIALPERIODOFFSET</we:customFunctionIds>
        <we:customFunctionIds>ACU.QUERY</we:customFunctionIds>
        <we:customFunctionIds>ACU.EXPANDOBJECTRANGE</we:customFunctionIds>
        <we:customFunctionIds>ACU.OBJECTDEFINITION</we:customFunctionIds>
        <we:customFunctionIds>GI</we:customFunctionIds>
        <we:customFunctionIds>GIFILTER</we:customFunctionIds>
        <we:customFunctionIds>GILOOKUP</we:customFunctionIds>
        <we:customFunctionIds>GILOOKUPF</we:customFunctionIds>
        <we:customFunctionIds>EXPANDACCOUNTRANGE</we:customFunctionIds>
        <we:customFunctionIds>EXPANDACCOUNTCLASSRANGE</we:customFunctionIds>
        <we:customFunctionIds>EXPANDACCOUNTGROUPRANGE</we:customFunctionIds>
        <we:customFunctionIds>EXPANDBRANCHRANGE</we:customFunctionIds>
        <we:customFunctionIds>EXPANDCOMPANYRANGE</we:customFunctionIds>
        <we:customFunctionIds>EXPANDCOSTCODERANGE</we:customFunctionIds>
        <we:customFunctionIds>EXPANDINVENTORYITEMRANGE</we:customFunctionIds>
        <we:customFunctionIds>EXPANDPROJECTHISTORY</we:customFunctionIds>
        <we:customFunctionIds>EXPANDPROJECTRANGE</we:customFunctionIds>
        <we:customFunctionIds>EXPANDSEGMENTVALUERANGE</we:customFunctionIds>
        <we:customFunctionIds>EXPANDSUBACCOUNTRANGE</we:customFunctionIds>
        <we:customFunctionIds>ACCOUNTSWITHHISTORY</we:customFunctionIds>
        <we:customFunctionIds>ACCOUNTSANDSUBACCOUNTSWITHHISTORY</we:customFunctionIds>
        <we:customFunctionIds>SUBACCOUNTNAME</we:customFunctionIds>
        <we:customFunctionIds>ACCOUNTCLASS</we:customFunctionIds>
        <we:customFunctionIds>BRANCHNAME</we:customFunctionIds>
        <we:customFunctionIds>COMPANYNAME</we:customFunctionIds>
        <we:customFunctionIds>ACCOUNTTYPE</we:customFunctionIds>
        <we:customFunctionIds>ACCOUNTCLASSNAME</we:customFunctionIds>
        <we:customFunctionIds>ACCOUNTCLASSLIST</we:customFunctionIds>
        <we:customFunctionIds>BRANCHLIST</we:customFunctionIds>
        <we:customFunctionIds>ACCOUNTCONSOLIST</we:customFunctionIds>
        <we:customFunctionIds>ACCOUNTGROUPDESCRIPTION</we:customFunctionIds>
        <we:customFunctionIds>COSTCODEDESCRIPTION</we:customFunctionIds>
        <we:customFunctionIds>INVENTORYITEMDESCRIPTION</we:customFunctionIds>
        <we:customFunctionIds>PROJECTDESCRIPTION</we:customFunctionIds>
        <we:customFunctionIds>PROJECTSTARTDATE</we:customFunctionIds>
        <we:customFunctionIds>PROJECTENDDATE</we:customFunctionIds>
        <we:customFunctionIds>PROJECTTASKDESCRIPTION</we:customFunctionIds>
        <we:customFunctionIds>PROJECTTASKSTARTDATE</we:customFunctionIds>
        <we:customFunctionIds>PROJECTTASKENDDATE</we:customFunctionIds>
        <we:customFunctionIds>PROJECTTASKPLANNEDSTARTDATE</we:customFunctionIds>
        <we:customFunctionIds>PROJECTTASKPLANNEDENDDATE</we:customFunctionIds>
        <we:customFunctionIds>PROJECTBEGINNINGAMOUNT</we:customFunctionIds>
        <we:customFunctionIds>PROJECTBEGINNINGQUANTITY</we:customFunctionIds>
        <we:customFunctionIds>PROJECTENDINGAMOUNT</we:customFunctionIds>
        <we:customFunctionIds>PROJECTENDINGQUANTITY</we:customFunctionIds>
        <we:customFunctionIds>PROJECTTURNOVERAMOUNT</we:customFunctionIds>
        <we:customFunctionIds>PROJECTTURNOVERQUANTITY</we:customFunctionIds>
        <we:customFunctionIds>PROJECTBUDGETAMOUNT</we:customFunctionIds>
        <we:customFunctionIds>PROJECTBUDGETQUANTITY</we:customFunctionIds>
        <we:customFunctionIds>PROJECTREVISEDBUDGETAMOUNT</we:customFunctionIds>
        <we:customFunctionIds>PROJECTREVISEDBUDGETQUANTITY</we:customFunctionIds>
        <we:customFunctionIds>PROJECTCHANGEORDERAMOUNT</we:customFunctionIds>
        <we:customFunctionIds>PROJECTCHANGEORDERQUANTITY</we:customFunctionIds>
        <we:customFunctionIds>PROJECTCOMMITTEDCHANGEORDERAMOUNT</we:customFunctionIds>
        <we:customFunctionIds>PROJECTCOMMITTEDCHANGEORDERQUANTITY</we:customFunctionIds>
        <we:customFunctionIds>PROJECTCOMMITTEDAMOUNT</we:customFunctionIds>
        <we:customFunctionIds>PROJECTCOMMITTEDQUANTITY</we:customFunctionIds>
        <we:customFunctionIds>PROJECTCOMMITTEDINVOICEDAMOUNT</we:customFunctionIds>
        <we:customFunctionIds>PROJECTCOMMITTEDINVOICEDQUANTITY</we:customFunctionIds>
        <we:customFunctionIds>PROJECTCOMMITTEDOPENAMOUNT</we:customFunctionIds>
        <we:customFunctionIds>PROJECTCOMMITTEDOPENQUANTITY</we:customFunctionIds>
        <we:customFunctionIds>PROJECTCOMMITTEDRECEIVEDQUANTITY</we:customFunctionIds>
        <we:customFunctionIds>PROJECTREVISEDCOMMITTEDAMOUNT</we:customFunctionIds>
        <we:customFunctionIds>PROJECTREVISEDCOMMITTEDQUANTITY</we:customFunctionIds>
        <we:customFunctionIds>PROJECTCOSTATCOMPLETION</we:customFunctionIds>
        <we:customFunctionIds>PROJECTCOSTTOCOMPLETE</we:customFunctionIds>
        <we:customFunctionIds>PROJECTPENDINGINVOICEAMOUNT</we:customFunctionIds>
        <we:customFunctionIds>PROJECTFORECASTAMOUNT</we:customFunctionIds>
        <we:customFunctionIds>PROJECTFORECASTQUANTITY</we:customFunctionIds>
        <we:customFunctionIds>PROJECTFORECASTREVISEDAMOUNT</we:customFunctionIds>
        <we:customFunctionIds>PROJECTFORECASTREVISEDQUANTITY</we:customFunctionIds>
        <we:customFunctionIds>SEGMENTDESCRIPTION</we:customFunctionIds>
        <we:customFunctionIds>WRITEBACKBUDGET</we:customFunctionIds>
        <we:customFunctionIds>WRITEBACKPROJECTFORECAST</we:customFunctionIds>
        <we:customFunctionIds>WRITEBACK</we:customFunctionIds>
        <we:customFunctionIds>WRITEBACKREFRESHDATA</we:customFunctionIds>
        <we:customFunctionIds>WRITEBACKARGUMENTS</we:customFunctionIds>
        <we:customFunctionIds>GETATTACHMENTS</we:customFunctionIds>
        <we:customFunctionIds>WRITEBACKJOURNAL</we:customFunctionIds>
        <we:customFunctionIds>WRITEBACKPROJECTUPDATEBUDGET</we:customFunctionIds>
        <we:customFunctionIds>BC.QUERY</we:customFunctionIds>
        <we:customFunctionIds>BC.OBJECTDEFINITION</we:customFunctionIds>
        <we:customFunctionIds>BC.EXPANDOBJECTRANGE</we:customFunctionIds>
        <we:customFunctionIds>BC.EXPANDACCOUNTRANGE</we:customFunctionIds>
        <we:customFunctionIds>BC.TURNOVER</we:customFunctionIds>
        <we:customFunctionIds>BC.ACCOUNTSUBCATEGORY</we:customFunctionIds>
        <we:customFunctionIds>BC.ACCOUNTCATEGORY</we:customFunctionIds>
        <we:customFunctionIds>BC.ACCOUNTNAME</we:customFunctionIds>
        <we:customFunctionIds>BC.CLOSINGBALANCE</we:customFunctionIds>
        <we:customFunctionIds>BC.OPENINGBALANCE</we:customFunctionIds>
        <we:customFunctionIds>SI.EXPANDACCOUNTSINGROUP</we:customFunctionIds>
        <we:customFunctionIds>SI.EXPANDBUDGETRANGE</we:customFunctionIds>
        <we:customFunctionIds>SI.EXPANDCOSTTYPERANGE</we:customFunctionIds>
        <we:customFunctionIds>SI.EXPANDPERIODRANGE</we:customFunctionIds>
        <we:customFunctionIds>SI.EXPANDPROJECTESTIMATERANGE</we:customFunctionIds>
        <we:customFunctionIds>SI.EXPANDTASKRANGE</we:customFunctionIds>
        <we:customFunctionIds>SI.EXPANDTAXDETAILSRANGE</we:customFunctionIds>
        <we:customFunctionIds>SI.EXPANDGLHISTORY</we:customFunctionIds>
        <we:customFunctionIds>SI.EXPANDUDDVALUERANGE</we:customFunctionIds>
        <we:customFunctionIds>SI.DEBITS</we:customFunctionIds>
        <we:customFunctionIds>SI.CREDITS</we:customFunctionIds>
        <we:customFunctionIds>SI.ADJDEBITS</we:customFunctionIds>
        <we:customFunctionIds>SI.ADJCREDITS</we:customFunctionIds>
        <we:customFunctionIds>SI.EXPANDACCOUNTRANGE</we:customFunctionIds>
        <we:customFunctionIds>SI.EXPANDACCOUNTGROUPRANGE</we:customFunctionIds>
        <we:customFunctionIds>SI.OPENINGBALANCE</we:customFunctionIds>
        <we:customFunctionIds>SI.CLOSINGBALANCE</we:customFunctionIds>
        <we:customFunctionIds>SI.TURNOVER</we:customFunctionIds>
        <we:customFunctionIds>SI.BUDGETTURNOVER</we:customFunctionIds>
        <we:customFunctionIds>SI.QUERY</we:customFunctionIds>
        <we:customFunctionIds>SI.QUERYFILTER</we:customFunctionIds>
        <we:customFunctionIds>SI.QUERYLOOKUP</we:customFunctionIds>
        <we:customFunctionIds>SI.OBJECTDEFINITION</we:customFunctionIds>
        <we:customFunctionIds>SI.WRITEBACKJOURNAL</we:customFunctionIds>
        <we:customFunctionIds>SI.TAXRATE</we:customFunctionIds>
        <we:customFunctionIds>SI.WRITEBACKPROJECTESTIMATE</we:customFunctionIds>
        <we:customFunctionIds>SI.WRITEBACKBUDGET</we:customFunctionIds>
        <we:customFunctionIds>SI.WRITEBACK</we:customFunctionIds>
        <we:customFunctionIds>SI.WRITEBACKWIP</we:customFunctionIds>
        <we:customFunctionIds>SI.PROJECTESTIMATEAMOUNT</we:customFunctionIds>
        <we:customFunctionIds>SI.PROJECTESTIMATEQUANTITY</we:customFunctionIds>
        <we:customFunctionIds>SI.DIMENSIONS</we:customFunctionIds>
        <we:customFunctionIds>SI.UDDVALUEID</we:customFunctionIds>
        <we:customFunctionIds>SI.EXPANDPROJECTRANGE</we:customFunctionIds>
        <we:customFunctionIds>SI.TRANSACTIONDRILLDOWN</we:customFunctionIds>
        <we:customFunctionIds>SI.BUDGETABLEPERIODBYDATE</we:customFunctionIds>
        <we:customFunctionIds>SI.TASKNAME</we:customFunctionIds>
        <we:customFunctionIds>SI.COSTTYPENAME</we:customFunctionIds>
        <we:customFunctionIds>SI.GETATTACHMENTS</we:customFunctionIds>
        <we:customFunctionIds>SI.GETATTACHMENTSBYID</we:customFunctionIds>
        <we:customFunctionIds>WRITEBACKPROJECTCOSTPROJECTION</we:customFunctionIds>
        <we:customFunctionIds>SI.XQUERY</we:customFunctionIds>
        <we:customFunctionIds>SI.XQUERYFILTER</we:customFunctionIds>
        <we:customFunctionIds>SI.XQUERYLOOKUP</we:customFunctionIds>
        <we:customFunctionIds>SI.XEXPANDOBJECTRANGE</we:customFunctionIds>
        <we:customFunctionIds>SI.XOBJECTDEFINITION</we:customFunctionIds>
        <we:customFunctionIds>SI.ACCOUNTNAME</we:customFunctionIds>
        <we:customFunctionIds>SI.CLASSNAME</we:customFunctionIds>
        <we:customFunctionIds>SI.CUSTOMERNAME</we:customFunctionIds>
        <we:customFunctionIds>SI.DEPARTMENTNAME</we:customFunctionIds>
        <we:customFunctionIds>SI.EMPLOYEENAME</we:customFunctionIds>
        <we:customFunctionIds>SI.ITEMNAME</we:customFunctionIds>
        <we:customFunctionIds>SI.LOCATIONNAME</we:customFunctionIds>
        <we:customFunctionIds>SI.PROJECTNAME</we:customFunctionIds>
        <we:customFunctionIds>SI.VENDORNAME</we:customFunctionIds>
        <we:customFunctionIds>SI.WAREHOUSENAME</we:customFunctionIds>
        <we:customFunctionIds>SI.PROJECTESTIMATEDESCRIPTION</we:customFunctionIds>
        <we:customFunctionIds>SI.PROJECTSTATUS</we:customFunctionIds>
        <we:customFunctionIds>SI.PROJECTSTARTDATE</we:customFunctionIds>
        <we:customFunctionIds>SI.PROJECTENDDATE</we:customFunctionIds>
        <we:customFunctionIds>SI.PERIODSTARTDATE</we:customFunctionIds>
        <we:customFunctionIds>SI.PERIODENDDATE</we:customFunctionIds>
        <we:customFunctionIds>SI.USERBOOKDESCRIPTION</we:customFunctionIds>
        <we:customFunctionIds>SI.CONSOLIDATIONBOOKDESCRIPTION</we:customFunctionIds>
        <we:customFunctionIds>SI.EXPANDSTANDARDCOSTTYPERANGE</we:customFunctionIds>
        <we:customFunctionIds>SI.EXPANDCLASSRANGE</we:customFunctionIds>
        <we:customFunctionIds>SI.EXPANDCUSTOMERRANGE</we:customFunctionIds>
        <we:customFunctionIds>SI.EXPANDDEPARTMENTRANGE</we:customFunctionIds>
        <we:customFunctionIds>SI.EXPANDEMPLOYEERANGE</we:customFunctionIds>
        <we:customFunctionIds>SI.EXPANDITEMRANGE</we:customFunctionIds>
        <we:customFunctionIds>SI.EXPANDLOCATIONRANGE</we:customFunctionIds>
        <we:customFunctionIds>SI.EXPANDVENDORRANGE</we:customFunctionIds>
        <we:customFunctionIds>SI.EXPANDWAREHOUSERANGE</we:customFunctionIds>
        <we:customFunctionIds>SI.EXPANDUSERBOOKRANGE</we:customFunctionIds>
        <we:customFunctionIds>SI.EXPANDCONSOLIDATIONBOOKRANGE</we:customFunctionIds>
        <we:customFunctionIds>SI.EXPANDTAXSOLUTIONRANGE</we:customFunctionIds>
        <we:customFunctionIds>SI.EXPANDOBJECTRANGE</we:customFunctionIds>
        <we:customFunctionIds>SI.EXPANDPROJECTESTIMATETYPERANGE</we:customFunctionIds>
        <we:customFunctionIds>SI.EXPANDSTANDARDTASKRANGE</we:customFunctionIds>
        <we:customFunctionIds>STACK.EXPANDPROJECTRANGE</we:customFunctionIds>
        <we:customFunctionIds>STACK.EXPANDPLANRANGE</we:customFunctionIds>
        <we:customFunctionIds>STACK.PROJECTNOTES</we:customFunctionIds>
        <we:customFunctionIds>STACK.TAKEOFFQUANTITY</we:customFunctionIds>
        <we:customFunctionIds>STACK.EXPANDUNITRANGE</we:customFunctionIds>
        <we:customFunctionIds>STACK.EXPANDTAKEOFFRANGE</we:customFunctionIds>
        <we:customFunctionIds>STACK.TAKEOFFDESCRIPTION</we:customFunctionIds>
        <we:customFunctionIds>STACK.EXPANDTAGRANGE</we:customFunctionIds>
        <we:customFunctionIds>STACK.TAKEOFFPRIMARYUNIT</we:customFunctionIds>
        <we:customFunctionIds>STACK.EXPANDTAGVALUERANGE</we:customFunctionIds>
        <we:customFunctionIds>STACK.TAKEOFFREPORT</we:customFunctionIds>
        <we:customFunctionIds>STACK.ITEMCOSTREPORT</we:customFunctionIds>
      </we:customFunctionIdList>
    </a:ext>
    <a:ext xmlns:a="http://schemas.openxmlformats.org/drawingml/2006/main" uri="{0858819E-0033-43BF-8937-05EC82904868}">
      <we:backgroundApp state="1" runtimeId="VelixoReportsAddin.Url"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helpacumatica.velixo.com/en/support/solutions/articles/15300011329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5740E-59BB-49F2-9398-FC0DCF5BD44B}">
  <sheetPr>
    <tabColor theme="4"/>
  </sheetPr>
  <dimension ref="A1:AJ749"/>
  <sheetViews>
    <sheetView tabSelected="1" topLeftCell="D6" zoomScaleNormal="100" workbookViewId="0">
      <selection activeCell="D6" sqref="D6"/>
    </sheetView>
  </sheetViews>
  <sheetFormatPr defaultColWidth="7.76171875" defaultRowHeight="14.25" outlineLevelRow="1" outlineLevelCol="2" x14ac:dyDescent="0.45"/>
  <cols>
    <col min="1" max="1" width="69.1171875" style="1" hidden="1" customWidth="1"/>
    <col min="2" max="2" width="14.76171875" style="1" hidden="1" customWidth="1" outlineLevel="1"/>
    <col min="3" max="3" width="14.52734375" style="1" hidden="1" customWidth="1" outlineLevel="2"/>
    <col min="4" max="4" width="17.3515625" style="1" customWidth="1" collapsed="1"/>
    <col min="5" max="6" width="18.5859375" style="1" customWidth="1"/>
    <col min="7" max="7" width="18.5859375" style="3" customWidth="1"/>
    <col min="8" max="8" width="11.5859375" style="1" customWidth="1"/>
    <col min="9" max="9" width="15.234375" style="1" customWidth="1"/>
    <col min="10" max="10" width="17.3515625" style="1" bestFit="1" customWidth="1"/>
    <col min="11" max="12" width="16.5859375" style="1" customWidth="1"/>
    <col min="13" max="24" width="12.234375" style="1" customWidth="1"/>
    <col min="25" max="25" width="12.234375" style="39" customWidth="1"/>
    <col min="26" max="36" width="12.234375" style="1" customWidth="1"/>
    <col min="37" max="16384" width="7.76171875" style="1"/>
  </cols>
  <sheetData>
    <row r="1" spans="1:26" s="49" customFormat="1" ht="12" hidden="1" outlineLevel="1" x14ac:dyDescent="0.4">
      <c r="E1" s="56" t="s">
        <v>0</v>
      </c>
      <c r="F1" s="56" t="s">
        <v>1</v>
      </c>
      <c r="Y1" s="50"/>
    </row>
    <row r="2" spans="1:26" s="49" customFormat="1" ht="12" hidden="1" outlineLevel="1" x14ac:dyDescent="0.4">
      <c r="D2" s="56" t="s">
        <v>2</v>
      </c>
      <c r="E2" s="51" t="str" cm="1">
        <f t="array" ref="E2">_xll.FINANCIALPERIOD(Connection,H9-1,1)</f>
        <v>01-2020</v>
      </c>
      <c r="F2" s="51" t="str" cm="1">
        <f t="array" ref="F2">_xll.FINANCIALPERIOD(Connection,H9,1)</f>
        <v>01-2021</v>
      </c>
      <c r="G2" s="51"/>
      <c r="H2" s="52"/>
      <c r="M2" s="53" t="str">
        <f>F2</f>
        <v>01-2021</v>
      </c>
      <c r="N2" s="53" t="str" cm="1">
        <f t="array" ref="N2">_xll.FINANCIALPERIODOFFSET(Connection,M2,1)</f>
        <v>02-2021</v>
      </c>
      <c r="O2" s="53" t="str" cm="1">
        <f t="array" ref="O2">_xll.FINANCIALPERIODOFFSET(Connection,N2,1)</f>
        <v>03-2021</v>
      </c>
      <c r="P2" s="53" t="str" cm="1">
        <f t="array" ref="P2">_xll.FINANCIALPERIODOFFSET(Connection,O2,1)</f>
        <v>04-2021</v>
      </c>
      <c r="Q2" s="53" t="str" cm="1">
        <f t="array" ref="Q2">_xll.FINANCIALPERIODOFFSET(Connection,P2,1)</f>
        <v>05-2021</v>
      </c>
      <c r="R2" s="53" t="str" cm="1">
        <f t="array" ref="R2">_xll.FINANCIALPERIODOFFSET(Connection,Q2,1)</f>
        <v>06-2021</v>
      </c>
      <c r="S2" s="53" t="str" cm="1">
        <f t="array" ref="S2">_xll.FINANCIALPERIODOFFSET(Connection,R2,1)</f>
        <v>07-2021</v>
      </c>
      <c r="T2" s="53" t="str" cm="1">
        <f t="array" ref="T2">_xll.FINANCIALPERIODOFFSET(Connection,S2,1)</f>
        <v>08-2021</v>
      </c>
      <c r="U2" s="53" t="str" cm="1">
        <f t="array" ref="U2">_xll.FINANCIALPERIODOFFSET(Connection,T2,1)</f>
        <v>09-2021</v>
      </c>
      <c r="V2" s="53" t="str" cm="1">
        <f t="array" ref="V2">_xll.FINANCIALPERIODOFFSET(Connection,U2,1)</f>
        <v>10-2021</v>
      </c>
      <c r="W2" s="53" t="str" cm="1">
        <f t="array" ref="W2">_xll.FINANCIALPERIODOFFSET(Connection,V2,1)</f>
        <v>11-2021</v>
      </c>
      <c r="X2" s="53" t="str" cm="1">
        <f t="array" ref="X2">_xll.FINANCIALPERIODOFFSET(Connection,W2,1)</f>
        <v>12-2021</v>
      </c>
      <c r="Z2" s="50"/>
    </row>
    <row r="3" spans="1:26" s="49" customFormat="1" ht="12" hidden="1" outlineLevel="1" x14ac:dyDescent="0.4">
      <c r="D3" s="56" t="s">
        <v>3</v>
      </c>
      <c r="E3" s="51" t="str" cm="1">
        <f t="array" ref="E3">_xll.FINANCIALPERIODOFFSET(Connection,E2,11)</f>
        <v>12-2020</v>
      </c>
      <c r="F3" s="51" t="str" cm="1">
        <f t="array" ref="F3">_xll.FINANCIALPERIODOFFSET(Connection,F2,11)</f>
        <v>12-2021</v>
      </c>
      <c r="G3" s="51"/>
      <c r="H3" s="52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Y3" s="50"/>
    </row>
    <row r="4" spans="1:26" s="49" customFormat="1" ht="15.75" hidden="1" outlineLevel="1" x14ac:dyDescent="0.5">
      <c r="D4" s="56" t="s">
        <v>4</v>
      </c>
      <c r="E4" s="49" t="str" cm="1">
        <f t="array" ref="E4">IF(_xlfn.XLOOKUP($E$9,_xlfn.ANCHORARRAY(Options!I2),_xlfn.ANCHORARRAY(Options!H2))=0,"",_xlfn.XLOOKUP($E$9,_xlfn.ANCHORARRAY(Options!I2),_xlfn.ANCHORARRAY(Options!H2)))</f>
        <v>PRODWHOLE</v>
      </c>
      <c r="G4" s="61"/>
      <c r="L4" s="54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Y4" s="50"/>
    </row>
    <row r="5" spans="1:26" hidden="1" outlineLevel="1" x14ac:dyDescent="0.45">
      <c r="G5" s="1"/>
      <c r="Y5" s="2"/>
    </row>
    <row r="6" spans="1:26" ht="23.25" collapsed="1" x14ac:dyDescent="0.7">
      <c r="D6" s="14" t="s">
        <v>5</v>
      </c>
      <c r="G6" s="1"/>
      <c r="Y6" s="2"/>
    </row>
    <row r="7" spans="1:26" ht="8" customHeight="1" x14ac:dyDescent="0.7">
      <c r="D7" s="14"/>
      <c r="G7" s="1"/>
      <c r="Y7" s="2"/>
    </row>
    <row r="8" spans="1:26" x14ac:dyDescent="0.45">
      <c r="D8" s="11" t="s">
        <v>6</v>
      </c>
      <c r="G8" s="11" t="s">
        <v>7</v>
      </c>
      <c r="Y8" s="2"/>
    </row>
    <row r="9" spans="1:26" x14ac:dyDescent="0.45">
      <c r="D9" s="25" t="s">
        <v>8</v>
      </c>
      <c r="E9" s="47" t="s">
        <v>92</v>
      </c>
      <c r="G9" s="25" t="s">
        <v>9</v>
      </c>
      <c r="H9" s="48">
        <v>2021</v>
      </c>
      <c r="Y9" s="2"/>
    </row>
    <row r="10" spans="1:26" x14ac:dyDescent="0.45">
      <c r="D10" s="34" t="s">
        <v>94</v>
      </c>
      <c r="E10" s="47" t="s">
        <v>10</v>
      </c>
      <c r="G10" s="1"/>
      <c r="Y10" s="2"/>
    </row>
    <row r="11" spans="1:26" x14ac:dyDescent="0.45">
      <c r="D11" s="34" t="s">
        <v>101</v>
      </c>
      <c r="E11" s="47" t="s">
        <v>95</v>
      </c>
      <c r="G11" s="1"/>
      <c r="Y11" s="1"/>
    </row>
    <row r="12" spans="1:26" x14ac:dyDescent="0.45">
      <c r="D12" s="33"/>
      <c r="G12" s="1"/>
      <c r="R12" s="3"/>
      <c r="Y12" s="1"/>
    </row>
    <row r="13" spans="1:26" x14ac:dyDescent="0.45">
      <c r="A13" s="6" t="s">
        <v>86</v>
      </c>
      <c r="B13" s="6" t="s">
        <v>12</v>
      </c>
      <c r="C13" s="6" t="s">
        <v>13</v>
      </c>
      <c r="E13" s="5" t="str">
        <f>"Forecasted ("&amp;H9&amp;")"</f>
        <v>Forecasted (2021)</v>
      </c>
      <c r="F13" s="5" t="str">
        <f>"Actual ("&amp;H9-1&amp;")"</f>
        <v>Actual (2020)</v>
      </c>
      <c r="G13" s="5" t="str">
        <f>"Budget ("&amp;H9&amp;")"</f>
        <v>Budget (2021)</v>
      </c>
      <c r="Y13" s="1"/>
    </row>
    <row r="14" spans="1:26" x14ac:dyDescent="0.45">
      <c r="A14" s="1" t="str" cm="1">
        <f t="array" ref="A14">IF(B14="",C14,_xll.ACCOUNTCLASSLIST(Connection,_xlfn.XLOOKUP($B14,INDEX(AccountClassRange,,2),INDEX(AccountClassRange,,1))))</f>
        <v>40000;40010;40020;41000</v>
      </c>
      <c r="B14" s="47" t="s">
        <v>85</v>
      </c>
      <c r="C14" s="47"/>
      <c r="D14" s="6" t="s">
        <v>14</v>
      </c>
      <c r="E14" s="7" cm="1">
        <f t="array" aca="1" ref="E14" ca="1">SUM(SUMIF(_xlfn.ANCHORARRAY($D$23),_xll.EXPANDACCOUNTRANGE(Connection,$A$14),_xlfn.ANCHORARRAY($K$23)))</f>
        <v>115093955.32000002</v>
      </c>
      <c r="F14" s="7" cm="1">
        <f t="array" ref="F14">_xll.ACCOUNTTURNOVER(Connection,$E$11,,$A$14,,$E$4,$E$2,$E$3)</f>
        <v>18910</v>
      </c>
      <c r="G14" s="7" cm="1">
        <f t="array" ref="G14">_xll.ACCOUNTTURNOVER(Connection,$E$10,,$A14,,$E$4,$F$2,$F$3)</f>
        <v>115096685.95</v>
      </c>
      <c r="Y14" s="1"/>
    </row>
    <row r="15" spans="1:26" x14ac:dyDescent="0.45">
      <c r="A15" s="1" t="str" cm="1">
        <f t="array" ref="A15">IF(B15="",C15,_xll.ACCOUNTCLASSLIST(Connection,_xlfn.XLOOKUP($B15,INDEX(AccountClassRange,,2),INDEX(AccountClassRange,,1))))</f>
        <v>50000;51000;51200;51300;51400;52000;52100;52110;52200;52300;52400;52500;52600</v>
      </c>
      <c r="B15" s="47" t="s">
        <v>15</v>
      </c>
      <c r="C15" s="47"/>
      <c r="D15" s="6" t="s">
        <v>15</v>
      </c>
      <c r="E15" s="7" cm="1">
        <f t="array" aca="1" ref="E15" ca="1">SUM(SUMIF(_xlfn.ANCHORARRAY($D$23),_xll.EXPANDACCOUNTRANGE(Connection,$A$15),_xlfn.ANCHORARRAY($K$23)))</f>
        <v>28407187.589999992</v>
      </c>
      <c r="F15" s="7" cm="1">
        <f t="array" ref="F15">_xll.ACCOUNTTURNOVER(Connection,$E$11,,$A$15,,$E$4,$E$2,$E$3)</f>
        <v>299.99</v>
      </c>
      <c r="G15" s="7" cm="1">
        <f t="array" ref="G15">_xll.ACCOUNTTURNOVER(Connection,$E$10,,$A15,,$E$4,$F$2,$F$3)</f>
        <v>28407187.59</v>
      </c>
      <c r="Y15" s="1"/>
    </row>
    <row r="16" spans="1:26" x14ac:dyDescent="0.45">
      <c r="D16" s="6" t="s">
        <v>16</v>
      </c>
      <c r="E16" s="8">
        <f ca="1">E14-E15</f>
        <v>86686767.730000034</v>
      </c>
      <c r="F16" s="8">
        <f>F14-F15</f>
        <v>18610.009999999998</v>
      </c>
      <c r="G16" s="13">
        <f>G14-G15</f>
        <v>86689498.359999999</v>
      </c>
      <c r="Y16" s="1"/>
    </row>
    <row r="17" spans="1:36" x14ac:dyDescent="0.45">
      <c r="D17" s="9" t="s">
        <v>17</v>
      </c>
      <c r="E17" s="10">
        <f ca="1">IF(E14=0,"",E16/E14)</f>
        <v>0.75318262795801549</v>
      </c>
      <c r="F17" s="10">
        <f>IF(F14=0,0,F16/F14)</f>
        <v>0.98413590692755148</v>
      </c>
      <c r="G17" s="10">
        <f>IF(G14=0,0,G16/G14)</f>
        <v>0.75318848361680391</v>
      </c>
      <c r="Y17" s="1"/>
    </row>
    <row r="18" spans="1:36" x14ac:dyDescent="0.45">
      <c r="D18" s="11" t="s">
        <v>18</v>
      </c>
      <c r="E18" s="12">
        <f ca="1">IF(E16=0,0,(E16-F16)/F16)</f>
        <v>4657.0720660547759</v>
      </c>
      <c r="F18" s="10"/>
      <c r="G18" s="7"/>
      <c r="N18" s="46"/>
      <c r="Y18" s="1"/>
    </row>
    <row r="19" spans="1:36" x14ac:dyDescent="0.45">
      <c r="A19" s="1" t="str" cm="1">
        <f t="array" ref="A19">IF(B19="",C19,_xll.ACCOUNTCLASSLIST(Connection,_xlfn.XLOOKUP($B19,INDEX(AccountClassRange,,2),INDEX(AccountClassRange,,1))))</f>
        <v>6000:61200</v>
      </c>
      <c r="B19" s="47"/>
      <c r="C19" s="47" t="s">
        <v>82</v>
      </c>
      <c r="D19" s="6" t="s">
        <v>19</v>
      </c>
      <c r="E19" s="7" cm="1">
        <f t="array" aca="1" ref="E19" ca="1">SUM(SUMIF(_xlfn.ANCHORARRAY($D$23),_xll.EXPANDACCOUNTRANGE(Connection,$A$19),_xlfn.ANCHORARRAY($K$23)))</f>
        <v>0</v>
      </c>
      <c r="F19" s="7" cm="1">
        <f t="array" ref="F19">_xll.ACCOUNTTURNOVER(Connection,$E$11,,$A$19,,$E$4,$E$2,$E$3)</f>
        <v>0</v>
      </c>
      <c r="G19" s="7" cm="1">
        <f t="array" ref="G19">_xll.ACCOUNTTURNOVER(Connection,$E$10,,$A19,,$E$4,$F$2,$F$3)</f>
        <v>1260297.5</v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1"/>
    </row>
    <row r="20" spans="1:36" x14ac:dyDescent="0.45">
      <c r="D20" s="6" t="s">
        <v>20</v>
      </c>
      <c r="E20" s="13">
        <f ca="1">IF(E16-E19=0,0,E16-E19)</f>
        <v>86686767.730000034</v>
      </c>
      <c r="F20" s="13">
        <f>IF(F16-F19=0,0,F16-F19)</f>
        <v>18610.009999999998</v>
      </c>
      <c r="G20" s="13">
        <f>IF(G16-G19=0,0,G16-G19)</f>
        <v>85429200.859999999</v>
      </c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5"/>
    </row>
    <row r="21" spans="1:36" x14ac:dyDescent="0.45">
      <c r="G21" s="31"/>
      <c r="H21" s="43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5"/>
    </row>
    <row r="22" spans="1:36" s="26" customFormat="1" ht="28.5" x14ac:dyDescent="0.45">
      <c r="C22" s="22"/>
      <c r="D22" s="23" t="s">
        <v>21</v>
      </c>
      <c r="E22" s="23" t="s">
        <v>22</v>
      </c>
      <c r="F22" s="23" t="s">
        <v>23</v>
      </c>
      <c r="G22" s="23" t="s">
        <v>24</v>
      </c>
      <c r="H22" s="23" t="s">
        <v>25</v>
      </c>
      <c r="I22" s="23" t="s">
        <v>26</v>
      </c>
      <c r="J22" s="23" t="s">
        <v>27</v>
      </c>
      <c r="K22" s="23" t="s">
        <v>28</v>
      </c>
      <c r="L22" s="23" t="s">
        <v>29</v>
      </c>
      <c r="M22" s="23" t="s">
        <v>30</v>
      </c>
      <c r="N22" s="23" t="s">
        <v>31</v>
      </c>
      <c r="O22" s="23" t="s">
        <v>32</v>
      </c>
      <c r="P22" s="23" t="s">
        <v>33</v>
      </c>
      <c r="Q22" s="23" t="s">
        <v>34</v>
      </c>
      <c r="R22" s="23" t="s">
        <v>35</v>
      </c>
      <c r="S22" s="23" t="s">
        <v>36</v>
      </c>
      <c r="T22" s="23" t="s">
        <v>37</v>
      </c>
      <c r="U22" s="23" t="s">
        <v>38</v>
      </c>
      <c r="V22" s="23" t="s">
        <v>39</v>
      </c>
      <c r="W22" s="23" t="s">
        <v>40</v>
      </c>
      <c r="X22" s="23" t="s">
        <v>41</v>
      </c>
      <c r="Y22" s="24" t="s">
        <v>42</v>
      </c>
      <c r="Z22" s="24" t="s">
        <v>43</v>
      </c>
      <c r="AA22" s="24" t="s">
        <v>44</v>
      </c>
      <c r="AB22" s="24" t="s">
        <v>45</v>
      </c>
      <c r="AC22" s="24" t="s">
        <v>46</v>
      </c>
      <c r="AD22" s="24" t="s">
        <v>47</v>
      </c>
      <c r="AE22" s="24" t="s">
        <v>48</v>
      </c>
      <c r="AF22" s="24" t="s">
        <v>49</v>
      </c>
      <c r="AG22" s="24" t="s">
        <v>50</v>
      </c>
      <c r="AH22" s="24" t="s">
        <v>51</v>
      </c>
      <c r="AI22" s="24" t="s">
        <v>52</v>
      </c>
      <c r="AJ22" s="24" t="s">
        <v>53</v>
      </c>
    </row>
    <row r="23" spans="1:36" s="27" customFormat="1" x14ac:dyDescent="0.45">
      <c r="A23" s="21"/>
      <c r="B23" s="21"/>
      <c r="C23" s="21"/>
      <c r="D23" s="15" t="str" cm="1">
        <f t="array" ref="D23:D43">_xlfn.VSTACK(_xll.EXPANDACCOUNTRANGE(Connection,A14),_xll.EXPANDACCOUNTRANGE(Connection,A15),_xll.EXPANDACCOUNTRANGE(Connection,A19))</f>
        <v>40000</v>
      </c>
      <c r="E23" s="15" t="str" cm="1">
        <f t="array" ref="E23:E43">IF(_xlfn.ANCHORARRAY(D23)&lt;&gt;"","000000","")</f>
        <v>000000</v>
      </c>
      <c r="F23" s="16" t="str" cm="1">
        <f t="array" ref="F23:F43">_xll.ACCOUNTNAME(Connection,_xlfn.ANCHORARRAY(D23))</f>
        <v>Sales Revenue</v>
      </c>
      <c r="G23" s="17" cm="1">
        <f t="array" ref="G23:G43">_xll.ACCOUNTENDINGBALANCE(Connection,$E$11,,_xlfn.ANCHORARRAY(D23),,$E$4,_xll.FINANCIALPERIOD(Connection,$H$9-1,13))</f>
        <v>18910</v>
      </c>
      <c r="H23" s="40"/>
      <c r="I23" s="18" t="str" cm="1">
        <f t="array" ref="I23">IF($D23="","",_xll.WRITEBACKBUDGET(Connection,$E$4,$E$10,$H$9,FALSE,$D23,$E23,$M23:$X23))</f>
        <v>Pending</v>
      </c>
      <c r="J23" s="18" t="s">
        <v>54</v>
      </c>
      <c r="K23" s="17">
        <f>IF($D23="","",$L23)</f>
        <v>115093955.32000002</v>
      </c>
      <c r="L23" s="17">
        <f>IF($D23="","",SUM($M23:$X23))</f>
        <v>115093955.32000002</v>
      </c>
      <c r="M23" s="32" cm="1">
        <f t="array" ref="M23">IF($D23="","",_xlfn.SWITCH($J23,"Equal allocation",ROUND(($G23+$G23*$H23)/12,2),"Weighted Allocation",ROUND(($G23+$G23*$H23)*_xll.ACCOUNTTURNOVER(Connection,$E$10,,$D23,,$E$4,M$2,M$2)/IF($G23=0,12,$G23),2),"Manual Allocation",Y23))</f>
        <v>9591187.9499999993</v>
      </c>
      <c r="N23" s="32" cm="1">
        <f t="array" ref="N23">IF($D23="","",_xlfn.SWITCH($J23,"Equal allocation",ROUND(($G23+$G23*$H23)/12,2),"Weighted Allocation",ROUND(($G23+$G23*$H23)*_xll.ACCOUNTTURNOVER(Connection,$E$10,,$D23,,$E$4,N$2,N$2)/IF($G23=0,12,$G23),2),"Manual Allocation",Z23))</f>
        <v>9591187.9499999993</v>
      </c>
      <c r="O23" s="32" cm="1">
        <f t="array" ref="O23">IF($D23="","",_xlfn.SWITCH($J23,"Equal allocation",ROUND(($G23+$G23*$H23)/12,2),"Weighted Allocation",ROUND(($G23+$G23*$H23)*_xll.ACCOUNTTURNOVER(Connection,$E$10,,$D23,,$E$4,O$2,O$2)/IF($G23=0,12,$G23),2),"Manual Allocation",AA23))</f>
        <v>9591185.9499999993</v>
      </c>
      <c r="P23" s="32" cm="1">
        <f t="array" ref="P23">IF($D23="","",_xlfn.SWITCH($J23,"Equal allocation",ROUND(($G23+$G23*$H23)/12,2),"Weighted Allocation",ROUND(($G23+$G23*$H23)*_xll.ACCOUNTTURNOVER(Connection,$E$10,,$D23,,$E$4,P$2,P$2)/IF($G23=0,12,$G23),2),"Manual Allocation",AB23))</f>
        <v>9591185.9499999993</v>
      </c>
      <c r="Q23" s="32" cm="1">
        <f t="array" ref="Q23">IF($D23="","",_xlfn.SWITCH($J23,"Equal allocation",ROUND(($G23+$G23*$H23)/12,2),"Weighted Allocation",ROUND(($G23+$G23*$H23)*_xll.ACCOUNTTURNOVER(Connection,$E$10,,$D23,,$E$4,Q$2,Q$2)/IF($G23=0,12,$G23),2),"Manual Allocation",AC23))</f>
        <v>9591185.9499999993</v>
      </c>
      <c r="R23" s="32" cm="1">
        <f t="array" ref="R23">IF($D23="","",_xlfn.SWITCH($J23,"Equal allocation",ROUND(($G23+$G23*$H23)/12,2),"Weighted Allocation",ROUND(($G23+$G23*$H23)*_xll.ACCOUNTTURNOVER(Connection,$E$10,,$D23,,$E$4,R$2,R$2)/IF($G23=0,12,$G23),2),"Manual Allocation",AD23))</f>
        <v>9591185.9499999993</v>
      </c>
      <c r="S23" s="32" cm="1">
        <f t="array" ref="S23">IF($D23="","",_xlfn.SWITCH($J23,"Equal allocation",ROUND(($G23+$G23*$H23)/12,2),"Weighted Allocation",ROUND(($G23+$G23*$H23)*_xll.ACCOUNTTURNOVER(Connection,$E$10,,$D23,,$E$4,S$2,S$2)/IF($G23=0,12,$G23),2),"Manual Allocation",AE23))</f>
        <v>9591185.9499999993</v>
      </c>
      <c r="T23" s="32" cm="1">
        <f t="array" ref="T23">IF($D23="","",_xlfn.SWITCH($J23,"Equal allocation",ROUND(($G23+$G23*$H23)/12,2),"Weighted Allocation",ROUND(($G23+$G23*$H23)*_xll.ACCOUNTTURNOVER(Connection,$E$10,,$D23,,$E$4,T$2,T$2)/IF($G23=0,12,$G23),2),"Manual Allocation",AF23))</f>
        <v>9591129.9499999993</v>
      </c>
      <c r="U23" s="32" cm="1">
        <f t="array" ref="U23">IF($D23="","",_xlfn.SWITCH($J23,"Equal allocation",ROUND(($G23+$G23*$H23)/12,2),"Weighted Allocation",ROUND(($G23+$G23*$H23)*_xll.ACCOUNTTURNOVER(Connection,$E$10,,$D23,,$E$4,U$2,U$2)/IF($G23=0,12,$G23),2),"Manual Allocation",AG23))</f>
        <v>9591129.9499999993</v>
      </c>
      <c r="V23" s="32" cm="1">
        <f t="array" ref="V23">IF($D23="","",_xlfn.SWITCH($J23,"Equal allocation",ROUND(($G23+$G23*$H23)/12,2),"Weighted Allocation",ROUND(($G23+$G23*$H23)*_xll.ACCOUNTTURNOVER(Connection,$E$10,,$D23,,$E$4,V$2,V$2)/IF($G23=0,12,$G23),2),"Manual Allocation",AH23))</f>
        <v>9591129.9499999993</v>
      </c>
      <c r="W23" s="32" cm="1">
        <f t="array" ref="W23">IF($D23="","",_xlfn.SWITCH($J23,"Equal allocation",ROUND(($G23+$G23*$H23)/12,2),"Weighted Allocation",ROUND(($G23+$G23*$H23)*_xll.ACCOUNTTURNOVER(Connection,$E$10,,$D23,,$E$4,W$2,W$2)/IF($G23=0,12,$G23),2),"Manual Allocation",AI23))</f>
        <v>9591129.9499999993</v>
      </c>
      <c r="X23" s="32" cm="1">
        <f t="array" ref="X23">IF($D23="","",_xlfn.SWITCH($J23,"Equal allocation",ROUND(($G23+$G23*$H23)/12,2),"Weighted Allocation",ROUND(($G23+$G23*$H23)*_xll.ACCOUNTTURNOVER(Connection,$E$10,,$D23,,$E$4,X$2,X$2)/IF($G23=0,12,$G23),2),"Manual Allocation",AJ23))</f>
        <v>9591129.8699999992</v>
      </c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</row>
    <row r="24" spans="1:36" s="27" customFormat="1" x14ac:dyDescent="0.45">
      <c r="A24" s="21"/>
      <c r="B24" s="21"/>
      <c r="C24" s="21"/>
      <c r="D24" s="20" t="str">
        <v>40010</v>
      </c>
      <c r="E24" s="20" t="str">
        <v>000000</v>
      </c>
      <c r="F24" s="21" t="str">
        <v>Sales - Freight</v>
      </c>
      <c r="G24" s="17">
        <v>0</v>
      </c>
      <c r="H24" s="40"/>
      <c r="I24" s="18" t="str" cm="1">
        <f t="array" ref="I24">IF($D24="","",_xll.WRITEBACKBUDGET(Connection,$E$4,$E$10,$H$9,FALSE,$D24,$E24,$M24:$X24))</f>
        <v>Pending</v>
      </c>
      <c r="J24" s="18" t="s">
        <v>54</v>
      </c>
      <c r="K24" s="17">
        <f>IF($D24="","",$L24)</f>
        <v>0</v>
      </c>
      <c r="L24" s="17">
        <f>IF($D24="","",SUM($M24:$X24))</f>
        <v>0</v>
      </c>
      <c r="M24" s="32" cm="1">
        <f t="array" ref="M24">IF($D24="","",_xlfn.SWITCH($J24,"Equal allocation",ROUND(($G24+$G24*$H24)/12,2),"Weighted Allocation",ROUND(($G24+$G24*$H24)*_xll.ACCOUNTTURNOVER(Connection,$E$10,,$D24,,$E$4,M$2,M$2)/IF($G24=0,12,$G24),2),"Manual Allocation",Y24))</f>
        <v>0</v>
      </c>
      <c r="N24" s="32" cm="1">
        <f t="array" ref="N24">IF($D24="","",_xlfn.SWITCH($J24,"Equal allocation",ROUND(($G24+$G24*$H24)/12,2),"Weighted Allocation",ROUND(($G24+$G24*$H24)*_xll.ACCOUNTTURNOVER(Connection,$E$10,,$D24,,$E$4,N$2,N$2)/IF($G24=0,12,$G24),2),"Manual Allocation",Z24))</f>
        <v>0</v>
      </c>
      <c r="O24" s="32" cm="1">
        <f t="array" ref="O24">IF($D24="","",_xlfn.SWITCH($J24,"Equal allocation",ROUND(($G24+$G24*$H24)/12,2),"Weighted Allocation",ROUND(($G24+$G24*$H24)*_xll.ACCOUNTTURNOVER(Connection,$E$10,,$D24,,$E$4,O$2,O$2)/IF($G24=0,12,$G24),2),"Manual Allocation",AA24))</f>
        <v>0</v>
      </c>
      <c r="P24" s="32" cm="1">
        <f t="array" ref="P24">IF($D24="","",_xlfn.SWITCH($J24,"Equal allocation",ROUND(($G24+$G24*$H24)/12,2),"Weighted Allocation",ROUND(($G24+$G24*$H24)*_xll.ACCOUNTTURNOVER(Connection,$E$10,,$D24,,$E$4,P$2,P$2)/IF($G24=0,12,$G24),2),"Manual Allocation",AB24))</f>
        <v>0</v>
      </c>
      <c r="Q24" s="32" cm="1">
        <f t="array" ref="Q24">IF($D24="","",_xlfn.SWITCH($J24,"Equal allocation",ROUND(($G24+$G24*$H24)/12,2),"Weighted Allocation",ROUND(($G24+$G24*$H24)*_xll.ACCOUNTTURNOVER(Connection,$E$10,,$D24,,$E$4,Q$2,Q$2)/IF($G24=0,12,$G24),2),"Manual Allocation",AC24))</f>
        <v>0</v>
      </c>
      <c r="R24" s="32" cm="1">
        <f t="array" ref="R24">IF($D24="","",_xlfn.SWITCH($J24,"Equal allocation",ROUND(($G24+$G24*$H24)/12,2),"Weighted Allocation",ROUND(($G24+$G24*$H24)*_xll.ACCOUNTTURNOVER(Connection,$E$10,,$D24,,$E$4,R$2,R$2)/IF($G24=0,12,$G24),2),"Manual Allocation",AD24))</f>
        <v>0</v>
      </c>
      <c r="S24" s="32" cm="1">
        <f t="array" ref="S24">IF($D24="","",_xlfn.SWITCH($J24,"Equal allocation",ROUND(($G24+$G24*$H24)/12,2),"Weighted Allocation",ROUND(($G24+$G24*$H24)*_xll.ACCOUNTTURNOVER(Connection,$E$10,,$D24,,$E$4,S$2,S$2)/IF($G24=0,12,$G24),2),"Manual Allocation",AE24))</f>
        <v>0</v>
      </c>
      <c r="T24" s="32" cm="1">
        <f t="array" ref="T24">IF($D24="","",_xlfn.SWITCH($J24,"Equal allocation",ROUND(($G24+$G24*$H24)/12,2),"Weighted Allocation",ROUND(($G24+$G24*$H24)*_xll.ACCOUNTTURNOVER(Connection,$E$10,,$D24,,$E$4,T$2,T$2)/IF($G24=0,12,$G24),2),"Manual Allocation",AF24))</f>
        <v>0</v>
      </c>
      <c r="U24" s="32" cm="1">
        <f t="array" ref="U24">IF($D24="","",_xlfn.SWITCH($J24,"Equal allocation",ROUND(($G24+$G24*$H24)/12,2),"Weighted Allocation",ROUND(($G24+$G24*$H24)*_xll.ACCOUNTTURNOVER(Connection,$E$10,,$D24,,$E$4,U$2,U$2)/IF($G24=0,12,$G24),2),"Manual Allocation",AG24))</f>
        <v>0</v>
      </c>
      <c r="V24" s="32" cm="1">
        <f t="array" ref="V24">IF($D24="","",_xlfn.SWITCH($J24,"Equal allocation",ROUND(($G24+$G24*$H24)/12,2),"Weighted Allocation",ROUND(($G24+$G24*$H24)*_xll.ACCOUNTTURNOVER(Connection,$E$10,,$D24,,$E$4,V$2,V$2)/IF($G24=0,12,$G24),2),"Manual Allocation",AH24))</f>
        <v>0</v>
      </c>
      <c r="W24" s="32" cm="1">
        <f t="array" ref="W24">IF($D24="","",_xlfn.SWITCH($J24,"Equal allocation",ROUND(($G24+$G24*$H24)/12,2),"Weighted Allocation",ROUND(($G24+$G24*$H24)*_xll.ACCOUNTTURNOVER(Connection,$E$10,,$D24,,$E$4,W$2,W$2)/IF($G24=0,12,$G24),2),"Manual Allocation",AI24))</f>
        <v>0</v>
      </c>
      <c r="X24" s="32" cm="1">
        <f t="array" ref="X24">IF($D24="","",_xlfn.SWITCH($J24,"Equal allocation",ROUND(($G24+$G24*$H24)/12,2),"Weighted Allocation",ROUND(($G24+$G24*$H24)*_xll.ACCOUNTTURNOVER(Connection,$E$10,,$D24,,$E$4,X$2,X$2)/IF($G24=0,12,$G24),2),"Manual Allocation",AJ24))</f>
        <v>0</v>
      </c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</row>
    <row r="25" spans="1:36" s="27" customFormat="1" x14ac:dyDescent="0.45">
      <c r="A25" s="21"/>
      <c r="B25" s="21"/>
      <c r="C25" s="21"/>
      <c r="D25" s="15" t="str">
        <v>40020</v>
      </c>
      <c r="E25" s="15" t="str">
        <v>000000</v>
      </c>
      <c r="F25" s="16" t="str">
        <v>Sales - Re-Billed Expenses</v>
      </c>
      <c r="G25" s="17">
        <v>0</v>
      </c>
      <c r="H25" s="40"/>
      <c r="I25" s="18" t="str" cm="1">
        <f t="array" ref="I25">IF($D25="","",_xll.WRITEBACKBUDGET(Connection,$E$4,$E$10,$H$9,FALSE,$D25,$E25,$M25:$X25))</f>
        <v>Pending</v>
      </c>
      <c r="J25" s="18" t="s">
        <v>54</v>
      </c>
      <c r="K25" s="17">
        <f t="shared" ref="K25:K88" si="0">IF($D25="","",$L25)</f>
        <v>0</v>
      </c>
      <c r="L25" s="17">
        <f t="shared" ref="L25:L88" si="1">IF($D25="","",SUM($M25:$X25))</f>
        <v>0</v>
      </c>
      <c r="M25" s="32" cm="1">
        <f t="array" ref="M25">IF($D25="","",_xlfn.SWITCH($J25,"Equal allocation",ROUND(($G25+$G25*$H25)/12,2),"Weighted Allocation",ROUND(($G25+$G25*$H25)*_xll.ACCOUNTTURNOVER(Connection,$E$10,,$D25,,$E$4,M$2,M$2)/IF($G25=0,12,$G25),2),"Manual Allocation",Y25))</f>
        <v>0</v>
      </c>
      <c r="N25" s="32" cm="1">
        <f t="array" ref="N25">IF($D25="","",_xlfn.SWITCH($J25,"Equal allocation",ROUND(($G25+$G25*$H25)/12,2),"Weighted Allocation",ROUND(($G25+$G25*$H25)*_xll.ACCOUNTTURNOVER(Connection,$E$10,,$D25,,$E$4,N$2,N$2)/IF($G25=0,12,$G25),2),"Manual Allocation",Z25))</f>
        <v>0</v>
      </c>
      <c r="O25" s="32" cm="1">
        <f t="array" ref="O25">IF($D25="","",_xlfn.SWITCH($J25,"Equal allocation",ROUND(($G25+$G25*$H25)/12,2),"Weighted Allocation",ROUND(($G25+$G25*$H25)*_xll.ACCOUNTTURNOVER(Connection,$E$10,,$D25,,$E$4,O$2,O$2)/IF($G25=0,12,$G25),2),"Manual Allocation",AA25))</f>
        <v>0</v>
      </c>
      <c r="P25" s="32" cm="1">
        <f t="array" ref="P25">IF($D25="","",_xlfn.SWITCH($J25,"Equal allocation",ROUND(($G25+$G25*$H25)/12,2),"Weighted Allocation",ROUND(($G25+$G25*$H25)*_xll.ACCOUNTTURNOVER(Connection,$E$10,,$D25,,$E$4,P$2,P$2)/IF($G25=0,12,$G25),2),"Manual Allocation",AB25))</f>
        <v>0</v>
      </c>
      <c r="Q25" s="32" cm="1">
        <f t="array" ref="Q25">IF($D25="","",_xlfn.SWITCH($J25,"Equal allocation",ROUND(($G25+$G25*$H25)/12,2),"Weighted Allocation",ROUND(($G25+$G25*$H25)*_xll.ACCOUNTTURNOVER(Connection,$E$10,,$D25,,$E$4,Q$2,Q$2)/IF($G25=0,12,$G25),2),"Manual Allocation",AC25))</f>
        <v>0</v>
      </c>
      <c r="R25" s="32" cm="1">
        <f t="array" ref="R25">IF($D25="","",_xlfn.SWITCH($J25,"Equal allocation",ROUND(($G25+$G25*$H25)/12,2),"Weighted Allocation",ROUND(($G25+$G25*$H25)*_xll.ACCOUNTTURNOVER(Connection,$E$10,,$D25,,$E$4,R$2,R$2)/IF($G25=0,12,$G25),2),"Manual Allocation",AD25))</f>
        <v>0</v>
      </c>
      <c r="S25" s="32" cm="1">
        <f t="array" ref="S25">IF($D25="","",_xlfn.SWITCH($J25,"Equal allocation",ROUND(($G25+$G25*$H25)/12,2),"Weighted Allocation",ROUND(($G25+$G25*$H25)*_xll.ACCOUNTTURNOVER(Connection,$E$10,,$D25,,$E$4,S$2,S$2)/IF($G25=0,12,$G25),2),"Manual Allocation",AE25))</f>
        <v>0</v>
      </c>
      <c r="T25" s="32" cm="1">
        <f t="array" ref="T25">IF($D25="","",_xlfn.SWITCH($J25,"Equal allocation",ROUND(($G25+$G25*$H25)/12,2),"Weighted Allocation",ROUND(($G25+$G25*$H25)*_xll.ACCOUNTTURNOVER(Connection,$E$10,,$D25,,$E$4,T$2,T$2)/IF($G25=0,12,$G25),2),"Manual Allocation",AF25))</f>
        <v>0</v>
      </c>
      <c r="U25" s="32" cm="1">
        <f t="array" ref="U25">IF($D25="","",_xlfn.SWITCH($J25,"Equal allocation",ROUND(($G25+$G25*$H25)/12,2),"Weighted Allocation",ROUND(($G25+$G25*$H25)*_xll.ACCOUNTTURNOVER(Connection,$E$10,,$D25,,$E$4,U$2,U$2)/IF($G25=0,12,$G25),2),"Manual Allocation",AG25))</f>
        <v>0</v>
      </c>
      <c r="V25" s="32" cm="1">
        <f t="array" ref="V25">IF($D25="","",_xlfn.SWITCH($J25,"Equal allocation",ROUND(($G25+$G25*$H25)/12,2),"Weighted Allocation",ROUND(($G25+$G25*$H25)*_xll.ACCOUNTTURNOVER(Connection,$E$10,,$D25,,$E$4,V$2,V$2)/IF($G25=0,12,$G25),2),"Manual Allocation",AH25))</f>
        <v>0</v>
      </c>
      <c r="W25" s="32" cm="1">
        <f t="array" ref="W25">IF($D25="","",_xlfn.SWITCH($J25,"Equal allocation",ROUND(($G25+$G25*$H25)/12,2),"Weighted Allocation",ROUND(($G25+$G25*$H25)*_xll.ACCOUNTTURNOVER(Connection,$E$10,,$D25,,$E$4,W$2,W$2)/IF($G25=0,12,$G25),2),"Manual Allocation",AI25))</f>
        <v>0</v>
      </c>
      <c r="X25" s="32" cm="1">
        <f t="array" ref="X25">IF($D25="","",_xlfn.SWITCH($J25,"Equal allocation",ROUND(($G25+$G25*$H25)/12,2),"Weighted Allocation",ROUND(($G25+$G25*$H25)*_xll.ACCOUNTTURNOVER(Connection,$E$10,,$D25,,$E$4,X$2,X$2)/IF($G25=0,12,$G25),2),"Manual Allocation",AJ25))</f>
        <v>0</v>
      </c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</row>
    <row r="26" spans="1:36" s="27" customFormat="1" x14ac:dyDescent="0.45">
      <c r="A26" s="21"/>
      <c r="B26" s="21"/>
      <c r="C26" s="21"/>
      <c r="D26" s="21" t="str">
        <v>41000</v>
      </c>
      <c r="E26" s="21" t="str">
        <v>000000</v>
      </c>
      <c r="F26" s="21" t="str">
        <v>Sales Returns and Allowances</v>
      </c>
      <c r="G26" s="17">
        <v>0</v>
      </c>
      <c r="H26" s="40"/>
      <c r="I26" s="18" t="str" cm="1">
        <f t="array" ref="I26">IF($D26="","",_xll.WRITEBACKBUDGET(Connection,$E$4,$E$10,$H$9,FALSE,$D26,$E26,$M26:$X26))</f>
        <v>Pending</v>
      </c>
      <c r="J26" s="18" t="s">
        <v>54</v>
      </c>
      <c r="K26" s="17">
        <f t="shared" si="0"/>
        <v>0</v>
      </c>
      <c r="L26" s="17">
        <f t="shared" si="1"/>
        <v>0</v>
      </c>
      <c r="M26" s="32" cm="1">
        <f t="array" ref="M26">IF($D26="","",_xlfn.SWITCH($J26,"Equal allocation",ROUND(($G26+$G26*$H26)/12,2),"Weighted Allocation",ROUND(($G26+$G26*$H26)*_xll.ACCOUNTTURNOVER(Connection,$E$10,,$D26,,$E$4,M$2,M$2)/IF($G26=0,12,$G26),2),"Manual Allocation",Y26))</f>
        <v>0</v>
      </c>
      <c r="N26" s="32" cm="1">
        <f t="array" ref="N26">IF($D26="","",_xlfn.SWITCH($J26,"Equal allocation",ROUND(($G26+$G26*$H26)/12,2),"Weighted Allocation",ROUND(($G26+$G26*$H26)*_xll.ACCOUNTTURNOVER(Connection,$E$10,,$D26,,$E$4,N$2,N$2)/IF($G26=0,12,$G26),2),"Manual Allocation",Z26))</f>
        <v>0</v>
      </c>
      <c r="O26" s="32" cm="1">
        <f t="array" ref="O26">IF($D26="","",_xlfn.SWITCH($J26,"Equal allocation",ROUND(($G26+$G26*$H26)/12,2),"Weighted Allocation",ROUND(($G26+$G26*$H26)*_xll.ACCOUNTTURNOVER(Connection,$E$10,,$D26,,$E$4,O$2,O$2)/IF($G26=0,12,$G26),2),"Manual Allocation",AA26))</f>
        <v>0</v>
      </c>
      <c r="P26" s="32" cm="1">
        <f t="array" ref="P26">IF($D26="","",_xlfn.SWITCH($J26,"Equal allocation",ROUND(($G26+$G26*$H26)/12,2),"Weighted Allocation",ROUND(($G26+$G26*$H26)*_xll.ACCOUNTTURNOVER(Connection,$E$10,,$D26,,$E$4,P$2,P$2)/IF($G26=0,12,$G26),2),"Manual Allocation",AB26))</f>
        <v>0</v>
      </c>
      <c r="Q26" s="32" cm="1">
        <f t="array" ref="Q26">IF($D26="","",_xlfn.SWITCH($J26,"Equal allocation",ROUND(($G26+$G26*$H26)/12,2),"Weighted Allocation",ROUND(($G26+$G26*$H26)*_xll.ACCOUNTTURNOVER(Connection,$E$10,,$D26,,$E$4,Q$2,Q$2)/IF($G26=0,12,$G26),2),"Manual Allocation",AC26))</f>
        <v>0</v>
      </c>
      <c r="R26" s="32" cm="1">
        <f t="array" ref="R26">IF($D26="","",_xlfn.SWITCH($J26,"Equal allocation",ROUND(($G26+$G26*$H26)/12,2),"Weighted Allocation",ROUND(($G26+$G26*$H26)*_xll.ACCOUNTTURNOVER(Connection,$E$10,,$D26,,$E$4,R$2,R$2)/IF($G26=0,12,$G26),2),"Manual Allocation",AD26))</f>
        <v>0</v>
      </c>
      <c r="S26" s="32" cm="1">
        <f t="array" ref="S26">IF($D26="","",_xlfn.SWITCH($J26,"Equal allocation",ROUND(($G26+$G26*$H26)/12,2),"Weighted Allocation",ROUND(($G26+$G26*$H26)*_xll.ACCOUNTTURNOVER(Connection,$E$10,,$D26,,$E$4,S$2,S$2)/IF($G26=0,12,$G26),2),"Manual Allocation",AE26))</f>
        <v>0</v>
      </c>
      <c r="T26" s="32" cm="1">
        <f t="array" ref="T26">IF($D26="","",_xlfn.SWITCH($J26,"Equal allocation",ROUND(($G26+$G26*$H26)/12,2),"Weighted Allocation",ROUND(($G26+$G26*$H26)*_xll.ACCOUNTTURNOVER(Connection,$E$10,,$D26,,$E$4,T$2,T$2)/IF($G26=0,12,$G26),2),"Manual Allocation",AF26))</f>
        <v>0</v>
      </c>
      <c r="U26" s="32" cm="1">
        <f t="array" ref="U26">IF($D26="","",_xlfn.SWITCH($J26,"Equal allocation",ROUND(($G26+$G26*$H26)/12,2),"Weighted Allocation",ROUND(($G26+$G26*$H26)*_xll.ACCOUNTTURNOVER(Connection,$E$10,,$D26,,$E$4,U$2,U$2)/IF($G26=0,12,$G26),2),"Manual Allocation",AG26))</f>
        <v>0</v>
      </c>
      <c r="V26" s="32" cm="1">
        <f t="array" ref="V26">IF($D26="","",_xlfn.SWITCH($J26,"Equal allocation",ROUND(($G26+$G26*$H26)/12,2),"Weighted Allocation",ROUND(($G26+$G26*$H26)*_xll.ACCOUNTTURNOVER(Connection,$E$10,,$D26,,$E$4,V$2,V$2)/IF($G26=0,12,$G26),2),"Manual Allocation",AH26))</f>
        <v>0</v>
      </c>
      <c r="W26" s="32" cm="1">
        <f t="array" ref="W26">IF($D26="","",_xlfn.SWITCH($J26,"Equal allocation",ROUND(($G26+$G26*$H26)/12,2),"Weighted Allocation",ROUND(($G26+$G26*$H26)*_xll.ACCOUNTTURNOVER(Connection,$E$10,,$D26,,$E$4,W$2,W$2)/IF($G26=0,12,$G26),2),"Manual Allocation",AI26))</f>
        <v>0</v>
      </c>
      <c r="X26" s="32" cm="1">
        <f t="array" ref="X26">IF($D26="","",_xlfn.SWITCH($J26,"Equal allocation",ROUND(($G26+$G26*$H26)/12,2),"Weighted Allocation",ROUND(($G26+$G26*$H26)*_xll.ACCOUNTTURNOVER(Connection,$E$10,,$D26,,$E$4,X$2,X$2)/IF($G26=0,12,$G26),2),"Manual Allocation",AJ26))</f>
        <v>0</v>
      </c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</row>
    <row r="27" spans="1:36" s="27" customFormat="1" x14ac:dyDescent="0.45">
      <c r="A27" s="21"/>
      <c r="B27" s="21"/>
      <c r="C27" s="21"/>
      <c r="D27" s="16" t="str">
        <v>50000</v>
      </c>
      <c r="E27" s="16" t="str">
        <v>000000</v>
      </c>
      <c r="F27" s="16" t="str">
        <v>COGS - Inventory</v>
      </c>
      <c r="G27" s="17">
        <v>299.99</v>
      </c>
      <c r="H27" s="40"/>
      <c r="I27" s="18" t="str" cm="1">
        <f t="array" ref="I27">IF($D27="","",_xll.WRITEBACKBUDGET(Connection,$E$4,$E$10,$H$9,FALSE,$D27,$E27,$M27:$X27))</f>
        <v>Pending</v>
      </c>
      <c r="J27" s="18" t="s">
        <v>54</v>
      </c>
      <c r="K27" s="17">
        <f t="shared" si="0"/>
        <v>28407187.589999992</v>
      </c>
      <c r="L27" s="17">
        <f t="shared" si="1"/>
        <v>28407187.589999992</v>
      </c>
      <c r="M27" s="32" cm="1">
        <f t="array" ref="M27">IF($D27="","",_xlfn.SWITCH($J27,"Equal allocation",ROUND(($G27+$G27*$H27)/12,2),"Weighted Allocation",ROUND(($G27+$G27*$H27)*_xll.ACCOUNTTURNOVER(Connection,$E$10,,$D27,,$E$4,M$2,M$2)/IF($G27=0,12,$G27),2),"Manual Allocation",Y27))</f>
        <v>2367265.63</v>
      </c>
      <c r="N27" s="32" cm="1">
        <f t="array" ref="N27">IF($D27="","",_xlfn.SWITCH($J27,"Equal allocation",ROUND(($G27+$G27*$H27)/12,2),"Weighted Allocation",ROUND(($G27+$G27*$H27)*_xll.ACCOUNTTURNOVER(Connection,$E$10,,$D27,,$E$4,N$2,N$2)/IF($G27=0,12,$G27),2),"Manual Allocation",Z27))</f>
        <v>2367265.63</v>
      </c>
      <c r="O27" s="32" cm="1">
        <f t="array" ref="O27">IF($D27="","",_xlfn.SWITCH($J27,"Equal allocation",ROUND(($G27+$G27*$H27)/12,2),"Weighted Allocation",ROUND(($G27+$G27*$H27)*_xll.ACCOUNTTURNOVER(Connection,$E$10,,$D27,,$E$4,O$2,O$2)/IF($G27=0,12,$G27),2),"Manual Allocation",AA27))</f>
        <v>2367265.63</v>
      </c>
      <c r="P27" s="32" cm="1">
        <f t="array" ref="P27">IF($D27="","",_xlfn.SWITCH($J27,"Equal allocation",ROUND(($G27+$G27*$H27)/12,2),"Weighted Allocation",ROUND(($G27+$G27*$H27)*_xll.ACCOUNTTURNOVER(Connection,$E$10,,$D27,,$E$4,P$2,P$2)/IF($G27=0,12,$G27),2),"Manual Allocation",AB27))</f>
        <v>2367265.63</v>
      </c>
      <c r="Q27" s="32" cm="1">
        <f t="array" ref="Q27">IF($D27="","",_xlfn.SWITCH($J27,"Equal allocation",ROUND(($G27+$G27*$H27)/12,2),"Weighted Allocation",ROUND(($G27+$G27*$H27)*_xll.ACCOUNTTURNOVER(Connection,$E$10,,$D27,,$E$4,Q$2,Q$2)/IF($G27=0,12,$G27),2),"Manual Allocation",AC27))</f>
        <v>2367265.63</v>
      </c>
      <c r="R27" s="32" cm="1">
        <f t="array" ref="R27">IF($D27="","",_xlfn.SWITCH($J27,"Equal allocation",ROUND(($G27+$G27*$H27)/12,2),"Weighted Allocation",ROUND(($G27+$G27*$H27)*_xll.ACCOUNTTURNOVER(Connection,$E$10,,$D27,,$E$4,R$2,R$2)/IF($G27=0,12,$G27),2),"Manual Allocation",AD27))</f>
        <v>2367265.63</v>
      </c>
      <c r="S27" s="32" cm="1">
        <f t="array" ref="S27">IF($D27="","",_xlfn.SWITCH($J27,"Equal allocation",ROUND(($G27+$G27*$H27)/12,2),"Weighted Allocation",ROUND(($G27+$G27*$H27)*_xll.ACCOUNTTURNOVER(Connection,$E$10,,$D27,,$E$4,S$2,S$2)/IF($G27=0,12,$G27),2),"Manual Allocation",AE27))</f>
        <v>2367265.63</v>
      </c>
      <c r="T27" s="32" cm="1">
        <f t="array" ref="T27">IF($D27="","",_xlfn.SWITCH($J27,"Equal allocation",ROUND(($G27+$G27*$H27)/12,2),"Weighted Allocation",ROUND(($G27+$G27*$H27)*_xll.ACCOUNTTURNOVER(Connection,$E$10,,$D27,,$E$4,T$2,T$2)/IF($G27=0,12,$G27),2),"Manual Allocation",AF27))</f>
        <v>2367265.63</v>
      </c>
      <c r="U27" s="32" cm="1">
        <f t="array" ref="U27">IF($D27="","",_xlfn.SWITCH($J27,"Equal allocation",ROUND(($G27+$G27*$H27)/12,2),"Weighted Allocation",ROUND(($G27+$G27*$H27)*_xll.ACCOUNTTURNOVER(Connection,$E$10,,$D27,,$E$4,U$2,U$2)/IF($G27=0,12,$G27),2),"Manual Allocation",AG27))</f>
        <v>2367265.63</v>
      </c>
      <c r="V27" s="32" cm="1">
        <f t="array" ref="V27">IF($D27="","",_xlfn.SWITCH($J27,"Equal allocation",ROUND(($G27+$G27*$H27)/12,2),"Weighted Allocation",ROUND(($G27+$G27*$H27)*_xll.ACCOUNTTURNOVER(Connection,$E$10,,$D27,,$E$4,V$2,V$2)/IF($G27=0,12,$G27),2),"Manual Allocation",AH27))</f>
        <v>2367265.63</v>
      </c>
      <c r="W27" s="32" cm="1">
        <f t="array" ref="W27">IF($D27="","",_xlfn.SWITCH($J27,"Equal allocation",ROUND(($G27+$G27*$H27)/12,2),"Weighted Allocation",ROUND(($G27+$G27*$H27)*_xll.ACCOUNTTURNOVER(Connection,$E$10,,$D27,,$E$4,W$2,W$2)/IF($G27=0,12,$G27),2),"Manual Allocation",AI27))</f>
        <v>2367265.63</v>
      </c>
      <c r="X27" s="32" cm="1">
        <f t="array" ref="X27">IF($D27="","",_xlfn.SWITCH($J27,"Equal allocation",ROUND(($G27+$G27*$H27)/12,2),"Weighted Allocation",ROUND(($G27+$G27*$H27)*_xll.ACCOUNTTURNOVER(Connection,$E$10,,$D27,,$E$4,X$2,X$2)/IF($G27=0,12,$G27),2),"Manual Allocation",AJ27))</f>
        <v>2367265.66</v>
      </c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</row>
    <row r="28" spans="1:36" s="27" customFormat="1" x14ac:dyDescent="0.45">
      <c r="A28" s="21"/>
      <c r="B28" s="21"/>
      <c r="C28" s="21"/>
      <c r="D28" s="16" t="str">
        <v>51000</v>
      </c>
      <c r="E28" s="16" t="str">
        <v>000000</v>
      </c>
      <c r="F28" s="16" t="str">
        <v>COGS - Direct Labor Costs</v>
      </c>
      <c r="G28" s="17">
        <v>0</v>
      </c>
      <c r="H28" s="40"/>
      <c r="I28" s="18" t="str" cm="1">
        <f t="array" ref="I28">IF($D28="","",_xll.WRITEBACKBUDGET(Connection,$E$4,$E$10,$H$9,FALSE,$D28,$E28,$M28:$X28))</f>
        <v>Pending</v>
      </c>
      <c r="J28" s="18" t="s">
        <v>54</v>
      </c>
      <c r="K28" s="17">
        <f t="shared" si="0"/>
        <v>0</v>
      </c>
      <c r="L28" s="17">
        <f t="shared" si="1"/>
        <v>0</v>
      </c>
      <c r="M28" s="32" cm="1">
        <f t="array" ref="M28">IF($D28="","",_xlfn.SWITCH($J28,"Equal allocation",ROUND(($G28+$G28*$H28)/12,2),"Weighted Allocation",ROUND(($G28+$G28*$H28)*_xll.ACCOUNTTURNOVER(Connection,$E$10,,$D28,,$E$4,M$2,M$2)/IF($G28=0,12,$G28),2),"Manual Allocation",Y28))</f>
        <v>0</v>
      </c>
      <c r="N28" s="32" cm="1">
        <f t="array" ref="N28">IF($D28="","",_xlfn.SWITCH($J28,"Equal allocation",ROUND(($G28+$G28*$H28)/12,2),"Weighted Allocation",ROUND(($G28+$G28*$H28)*_xll.ACCOUNTTURNOVER(Connection,$E$10,,$D28,,$E$4,N$2,N$2)/IF($G28=0,12,$G28),2),"Manual Allocation",Z28))</f>
        <v>0</v>
      </c>
      <c r="O28" s="32" cm="1">
        <f t="array" ref="O28">IF($D28="","",_xlfn.SWITCH($J28,"Equal allocation",ROUND(($G28+$G28*$H28)/12,2),"Weighted Allocation",ROUND(($G28+$G28*$H28)*_xll.ACCOUNTTURNOVER(Connection,$E$10,,$D28,,$E$4,O$2,O$2)/IF($G28=0,12,$G28),2),"Manual Allocation",AA28))</f>
        <v>0</v>
      </c>
      <c r="P28" s="32" cm="1">
        <f t="array" ref="P28">IF($D28="","",_xlfn.SWITCH($J28,"Equal allocation",ROUND(($G28+$G28*$H28)/12,2),"Weighted Allocation",ROUND(($G28+$G28*$H28)*_xll.ACCOUNTTURNOVER(Connection,$E$10,,$D28,,$E$4,P$2,P$2)/IF($G28=0,12,$G28),2),"Manual Allocation",AB28))</f>
        <v>0</v>
      </c>
      <c r="Q28" s="32" cm="1">
        <f t="array" ref="Q28">IF($D28="","",_xlfn.SWITCH($J28,"Equal allocation",ROUND(($G28+$G28*$H28)/12,2),"Weighted Allocation",ROUND(($G28+$G28*$H28)*_xll.ACCOUNTTURNOVER(Connection,$E$10,,$D28,,$E$4,Q$2,Q$2)/IF($G28=0,12,$G28),2),"Manual Allocation",AC28))</f>
        <v>0</v>
      </c>
      <c r="R28" s="32" cm="1">
        <f t="array" ref="R28">IF($D28="","",_xlfn.SWITCH($J28,"Equal allocation",ROUND(($G28+$G28*$H28)/12,2),"Weighted Allocation",ROUND(($G28+$G28*$H28)*_xll.ACCOUNTTURNOVER(Connection,$E$10,,$D28,,$E$4,R$2,R$2)/IF($G28=0,12,$G28),2),"Manual Allocation",AD28))</f>
        <v>0</v>
      </c>
      <c r="S28" s="32" cm="1">
        <f t="array" ref="S28">IF($D28="","",_xlfn.SWITCH($J28,"Equal allocation",ROUND(($G28+$G28*$H28)/12,2),"Weighted Allocation",ROUND(($G28+$G28*$H28)*_xll.ACCOUNTTURNOVER(Connection,$E$10,,$D28,,$E$4,S$2,S$2)/IF($G28=0,12,$G28),2),"Manual Allocation",AE28))</f>
        <v>0</v>
      </c>
      <c r="T28" s="32" cm="1">
        <f t="array" ref="T28">IF($D28="","",_xlfn.SWITCH($J28,"Equal allocation",ROUND(($G28+$G28*$H28)/12,2),"Weighted Allocation",ROUND(($G28+$G28*$H28)*_xll.ACCOUNTTURNOVER(Connection,$E$10,,$D28,,$E$4,T$2,T$2)/IF($G28=0,12,$G28),2),"Manual Allocation",AF28))</f>
        <v>0</v>
      </c>
      <c r="U28" s="32" cm="1">
        <f t="array" ref="U28">IF($D28="","",_xlfn.SWITCH($J28,"Equal allocation",ROUND(($G28+$G28*$H28)/12,2),"Weighted Allocation",ROUND(($G28+$G28*$H28)*_xll.ACCOUNTTURNOVER(Connection,$E$10,,$D28,,$E$4,U$2,U$2)/IF($G28=0,12,$G28),2),"Manual Allocation",AG28))</f>
        <v>0</v>
      </c>
      <c r="V28" s="32" cm="1">
        <f t="array" ref="V28">IF($D28="","",_xlfn.SWITCH($J28,"Equal allocation",ROUND(($G28+$G28*$H28)/12,2),"Weighted Allocation",ROUND(($G28+$G28*$H28)*_xll.ACCOUNTTURNOVER(Connection,$E$10,,$D28,,$E$4,V$2,V$2)/IF($G28=0,12,$G28),2),"Manual Allocation",AH28))</f>
        <v>0</v>
      </c>
      <c r="W28" s="32" cm="1">
        <f t="array" ref="W28">IF($D28="","",_xlfn.SWITCH($J28,"Equal allocation",ROUND(($G28+$G28*$H28)/12,2),"Weighted Allocation",ROUND(($G28+$G28*$H28)*_xll.ACCOUNTTURNOVER(Connection,$E$10,,$D28,,$E$4,W$2,W$2)/IF($G28=0,12,$G28),2),"Manual Allocation",AI28))</f>
        <v>0</v>
      </c>
      <c r="X28" s="32" cm="1">
        <f t="array" ref="X28">IF($D28="","",_xlfn.SWITCH($J28,"Equal allocation",ROUND(($G28+$G28*$H28)/12,2),"Weighted Allocation",ROUND(($G28+$G28*$H28)*_xll.ACCOUNTTURNOVER(Connection,$E$10,,$D28,,$E$4,X$2,X$2)/IF($G28=0,12,$G28),2),"Manual Allocation",AJ28))</f>
        <v>0</v>
      </c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</row>
    <row r="29" spans="1:36" s="27" customFormat="1" x14ac:dyDescent="0.45">
      <c r="A29" s="21"/>
      <c r="B29" s="21"/>
      <c r="C29" s="21"/>
      <c r="D29" s="16" t="str">
        <v>51200</v>
      </c>
      <c r="E29" s="16" t="str">
        <v>000000</v>
      </c>
      <c r="F29" s="16" t="str">
        <v>COGS - Salaries and Wages</v>
      </c>
      <c r="G29" s="17">
        <v>0</v>
      </c>
      <c r="H29" s="40"/>
      <c r="I29" s="18" t="str" cm="1">
        <f t="array" ref="I29">IF($D29="","",_xll.WRITEBACKBUDGET(Connection,$E$4,$E$10,$H$9,FALSE,$D29,$E29,$M29:$X29))</f>
        <v>Pending</v>
      </c>
      <c r="J29" s="18" t="s">
        <v>54</v>
      </c>
      <c r="K29" s="17">
        <f t="shared" si="0"/>
        <v>0</v>
      </c>
      <c r="L29" s="17">
        <f t="shared" si="1"/>
        <v>0</v>
      </c>
      <c r="M29" s="32" cm="1">
        <f t="array" ref="M29">IF($D29="","",_xlfn.SWITCH($J29,"Equal allocation",ROUND(($G29+$G29*$H29)/12,2),"Weighted Allocation",ROUND(($G29+$G29*$H29)*_xll.ACCOUNTTURNOVER(Connection,$E$10,,$D29,,$E$4,M$2,M$2)/IF($G29=0,12,$G29),2),"Manual Allocation",Y29))</f>
        <v>0</v>
      </c>
      <c r="N29" s="32" cm="1">
        <f t="array" ref="N29">IF($D29="","",_xlfn.SWITCH($J29,"Equal allocation",ROUND(($G29+$G29*$H29)/12,2),"Weighted Allocation",ROUND(($G29+$G29*$H29)*_xll.ACCOUNTTURNOVER(Connection,$E$10,,$D29,,$E$4,N$2,N$2)/IF($G29=0,12,$G29),2),"Manual Allocation",Z29))</f>
        <v>0</v>
      </c>
      <c r="O29" s="32" cm="1">
        <f t="array" ref="O29">IF($D29="","",_xlfn.SWITCH($J29,"Equal allocation",ROUND(($G29+$G29*$H29)/12,2),"Weighted Allocation",ROUND(($G29+$G29*$H29)*_xll.ACCOUNTTURNOVER(Connection,$E$10,,$D29,,$E$4,O$2,O$2)/IF($G29=0,12,$G29),2),"Manual Allocation",AA29))</f>
        <v>0</v>
      </c>
      <c r="P29" s="32" cm="1">
        <f t="array" ref="P29">IF($D29="","",_xlfn.SWITCH($J29,"Equal allocation",ROUND(($G29+$G29*$H29)/12,2),"Weighted Allocation",ROUND(($G29+$G29*$H29)*_xll.ACCOUNTTURNOVER(Connection,$E$10,,$D29,,$E$4,P$2,P$2)/IF($G29=0,12,$G29),2),"Manual Allocation",AB29))</f>
        <v>0</v>
      </c>
      <c r="Q29" s="32" cm="1">
        <f t="array" ref="Q29">IF($D29="","",_xlfn.SWITCH($J29,"Equal allocation",ROUND(($G29+$G29*$H29)/12,2),"Weighted Allocation",ROUND(($G29+$G29*$H29)*_xll.ACCOUNTTURNOVER(Connection,$E$10,,$D29,,$E$4,Q$2,Q$2)/IF($G29=0,12,$G29),2),"Manual Allocation",AC29))</f>
        <v>0</v>
      </c>
      <c r="R29" s="32" cm="1">
        <f t="array" ref="R29">IF($D29="","",_xlfn.SWITCH($J29,"Equal allocation",ROUND(($G29+$G29*$H29)/12,2),"Weighted Allocation",ROUND(($G29+$G29*$H29)*_xll.ACCOUNTTURNOVER(Connection,$E$10,,$D29,,$E$4,R$2,R$2)/IF($G29=0,12,$G29),2),"Manual Allocation",AD29))</f>
        <v>0</v>
      </c>
      <c r="S29" s="32" cm="1">
        <f t="array" ref="S29">IF($D29="","",_xlfn.SWITCH($J29,"Equal allocation",ROUND(($G29+$G29*$H29)/12,2),"Weighted Allocation",ROUND(($G29+$G29*$H29)*_xll.ACCOUNTTURNOVER(Connection,$E$10,,$D29,,$E$4,S$2,S$2)/IF($G29=0,12,$G29),2),"Manual Allocation",AE29))</f>
        <v>0</v>
      </c>
      <c r="T29" s="32" cm="1">
        <f t="array" ref="T29">IF($D29="","",_xlfn.SWITCH($J29,"Equal allocation",ROUND(($G29+$G29*$H29)/12,2),"Weighted Allocation",ROUND(($G29+$G29*$H29)*_xll.ACCOUNTTURNOVER(Connection,$E$10,,$D29,,$E$4,T$2,T$2)/IF($G29=0,12,$G29),2),"Manual Allocation",AF29))</f>
        <v>0</v>
      </c>
      <c r="U29" s="32" cm="1">
        <f t="array" ref="U29">IF($D29="","",_xlfn.SWITCH($J29,"Equal allocation",ROUND(($G29+$G29*$H29)/12,2),"Weighted Allocation",ROUND(($G29+$G29*$H29)*_xll.ACCOUNTTURNOVER(Connection,$E$10,,$D29,,$E$4,U$2,U$2)/IF($G29=0,12,$G29),2),"Manual Allocation",AG29))</f>
        <v>0</v>
      </c>
      <c r="V29" s="32" cm="1">
        <f t="array" ref="V29">IF($D29="","",_xlfn.SWITCH($J29,"Equal allocation",ROUND(($G29+$G29*$H29)/12,2),"Weighted Allocation",ROUND(($G29+$G29*$H29)*_xll.ACCOUNTTURNOVER(Connection,$E$10,,$D29,,$E$4,V$2,V$2)/IF($G29=0,12,$G29),2),"Manual Allocation",AH29))</f>
        <v>0</v>
      </c>
      <c r="W29" s="32" cm="1">
        <f t="array" ref="W29">IF($D29="","",_xlfn.SWITCH($J29,"Equal allocation",ROUND(($G29+$G29*$H29)/12,2),"Weighted Allocation",ROUND(($G29+$G29*$H29)*_xll.ACCOUNTTURNOVER(Connection,$E$10,,$D29,,$E$4,W$2,W$2)/IF($G29=0,12,$G29),2),"Manual Allocation",AI29))</f>
        <v>0</v>
      </c>
      <c r="X29" s="32" cm="1">
        <f t="array" ref="X29">IF($D29="","",_xlfn.SWITCH($J29,"Equal allocation",ROUND(($G29+$G29*$H29)/12,2),"Weighted Allocation",ROUND(($G29+$G29*$H29)*_xll.ACCOUNTTURNOVER(Connection,$E$10,,$D29,,$E$4,X$2,X$2)/IF($G29=0,12,$G29),2),"Manual Allocation",AJ29))</f>
        <v>0</v>
      </c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</row>
    <row r="30" spans="1:36" s="27" customFormat="1" x14ac:dyDescent="0.45">
      <c r="A30" s="21"/>
      <c r="B30" s="21"/>
      <c r="C30" s="21"/>
      <c r="D30" s="16" t="str">
        <v>51300</v>
      </c>
      <c r="E30" s="16" t="str">
        <v>000000</v>
      </c>
      <c r="F30" s="16" t="str">
        <v>COGS - Freight</v>
      </c>
      <c r="G30" s="17">
        <v>0</v>
      </c>
      <c r="H30" s="40"/>
      <c r="I30" s="18" t="str" cm="1">
        <f t="array" ref="I30">IF($D30="","",_xll.WRITEBACKBUDGET(Connection,$E$4,$E$10,$H$9,FALSE,$D30,$E30,$M30:$X30))</f>
        <v>Pending</v>
      </c>
      <c r="J30" s="18" t="s">
        <v>54</v>
      </c>
      <c r="K30" s="17">
        <f t="shared" si="0"/>
        <v>0</v>
      </c>
      <c r="L30" s="17">
        <f t="shared" si="1"/>
        <v>0</v>
      </c>
      <c r="M30" s="32" cm="1">
        <f t="array" ref="M30">IF($D30="","",_xlfn.SWITCH($J30,"Equal allocation",ROUND(($G30+$G30*$H30)/12,2),"Weighted Allocation",ROUND(($G30+$G30*$H30)*_xll.ACCOUNTTURNOVER(Connection,$E$10,,$D30,,$E$4,M$2,M$2)/IF($G30=0,12,$G30),2),"Manual Allocation",Y30))</f>
        <v>0</v>
      </c>
      <c r="N30" s="32" cm="1">
        <f t="array" ref="N30">IF($D30="","",_xlfn.SWITCH($J30,"Equal allocation",ROUND(($G30+$G30*$H30)/12,2),"Weighted Allocation",ROUND(($G30+$G30*$H30)*_xll.ACCOUNTTURNOVER(Connection,$E$10,,$D30,,$E$4,N$2,N$2)/IF($G30=0,12,$G30),2),"Manual Allocation",Z30))</f>
        <v>0</v>
      </c>
      <c r="O30" s="32" cm="1">
        <f t="array" ref="O30">IF($D30="","",_xlfn.SWITCH($J30,"Equal allocation",ROUND(($G30+$G30*$H30)/12,2),"Weighted Allocation",ROUND(($G30+$G30*$H30)*_xll.ACCOUNTTURNOVER(Connection,$E$10,,$D30,,$E$4,O$2,O$2)/IF($G30=0,12,$G30),2),"Manual Allocation",AA30))</f>
        <v>0</v>
      </c>
      <c r="P30" s="32" cm="1">
        <f t="array" ref="P30">IF($D30="","",_xlfn.SWITCH($J30,"Equal allocation",ROUND(($G30+$G30*$H30)/12,2),"Weighted Allocation",ROUND(($G30+$G30*$H30)*_xll.ACCOUNTTURNOVER(Connection,$E$10,,$D30,,$E$4,P$2,P$2)/IF($G30=0,12,$G30),2),"Manual Allocation",AB30))</f>
        <v>0</v>
      </c>
      <c r="Q30" s="32" cm="1">
        <f t="array" ref="Q30">IF($D30="","",_xlfn.SWITCH($J30,"Equal allocation",ROUND(($G30+$G30*$H30)/12,2),"Weighted Allocation",ROUND(($G30+$G30*$H30)*_xll.ACCOUNTTURNOVER(Connection,$E$10,,$D30,,$E$4,Q$2,Q$2)/IF($G30=0,12,$G30),2),"Manual Allocation",AC30))</f>
        <v>0</v>
      </c>
      <c r="R30" s="32" cm="1">
        <f t="array" ref="R30">IF($D30="","",_xlfn.SWITCH($J30,"Equal allocation",ROUND(($G30+$G30*$H30)/12,2),"Weighted Allocation",ROUND(($G30+$G30*$H30)*_xll.ACCOUNTTURNOVER(Connection,$E$10,,$D30,,$E$4,R$2,R$2)/IF($G30=0,12,$G30),2),"Manual Allocation",AD30))</f>
        <v>0</v>
      </c>
      <c r="S30" s="32" cm="1">
        <f t="array" ref="S30">IF($D30="","",_xlfn.SWITCH($J30,"Equal allocation",ROUND(($G30+$G30*$H30)/12,2),"Weighted Allocation",ROUND(($G30+$G30*$H30)*_xll.ACCOUNTTURNOVER(Connection,$E$10,,$D30,,$E$4,S$2,S$2)/IF($G30=0,12,$G30),2),"Manual Allocation",AE30))</f>
        <v>0</v>
      </c>
      <c r="T30" s="32" cm="1">
        <f t="array" ref="T30">IF($D30="","",_xlfn.SWITCH($J30,"Equal allocation",ROUND(($G30+$G30*$H30)/12,2),"Weighted Allocation",ROUND(($G30+$G30*$H30)*_xll.ACCOUNTTURNOVER(Connection,$E$10,,$D30,,$E$4,T$2,T$2)/IF($G30=0,12,$G30),2),"Manual Allocation",AF30))</f>
        <v>0</v>
      </c>
      <c r="U30" s="32" cm="1">
        <f t="array" ref="U30">IF($D30="","",_xlfn.SWITCH($J30,"Equal allocation",ROUND(($G30+$G30*$H30)/12,2),"Weighted Allocation",ROUND(($G30+$G30*$H30)*_xll.ACCOUNTTURNOVER(Connection,$E$10,,$D30,,$E$4,U$2,U$2)/IF($G30=0,12,$G30),2),"Manual Allocation",AG30))</f>
        <v>0</v>
      </c>
      <c r="V30" s="32" cm="1">
        <f t="array" ref="V30">IF($D30="","",_xlfn.SWITCH($J30,"Equal allocation",ROUND(($G30+$G30*$H30)/12,2),"Weighted Allocation",ROUND(($G30+$G30*$H30)*_xll.ACCOUNTTURNOVER(Connection,$E$10,,$D30,,$E$4,V$2,V$2)/IF($G30=0,12,$G30),2),"Manual Allocation",AH30))</f>
        <v>0</v>
      </c>
      <c r="W30" s="32" cm="1">
        <f t="array" ref="W30">IF($D30="","",_xlfn.SWITCH($J30,"Equal allocation",ROUND(($G30+$G30*$H30)/12,2),"Weighted Allocation",ROUND(($G30+$G30*$H30)*_xll.ACCOUNTTURNOVER(Connection,$E$10,,$D30,,$E$4,W$2,W$2)/IF($G30=0,12,$G30),2),"Manual Allocation",AI30))</f>
        <v>0</v>
      </c>
      <c r="X30" s="32" cm="1">
        <f t="array" ref="X30">IF($D30="","",_xlfn.SWITCH($J30,"Equal allocation",ROUND(($G30+$G30*$H30)/12,2),"Weighted Allocation",ROUND(($G30+$G30*$H30)*_xll.ACCOUNTTURNOVER(Connection,$E$10,,$D30,,$E$4,X$2,X$2)/IF($G30=0,12,$G30),2),"Manual Allocation",AJ30))</f>
        <v>0</v>
      </c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</row>
    <row r="31" spans="1:36" s="27" customFormat="1" x14ac:dyDescent="0.45">
      <c r="A31" s="21"/>
      <c r="B31" s="21"/>
      <c r="C31" s="21"/>
      <c r="D31" s="16" t="str">
        <v>51400</v>
      </c>
      <c r="E31" s="16" t="str">
        <v>000000</v>
      </c>
      <c r="F31" s="16" t="str">
        <v>COGS - Other</v>
      </c>
      <c r="G31" s="17">
        <v>0</v>
      </c>
      <c r="H31" s="40"/>
      <c r="I31" s="18" t="str" cm="1">
        <f t="array" ref="I31">IF($D31="","",_xll.WRITEBACKBUDGET(Connection,$E$4,$E$10,$H$9,FALSE,$D31,$E31,$M31:$X31))</f>
        <v>Pending</v>
      </c>
      <c r="J31" s="18" t="s">
        <v>54</v>
      </c>
      <c r="K31" s="17">
        <f t="shared" si="0"/>
        <v>0</v>
      </c>
      <c r="L31" s="17">
        <f t="shared" si="1"/>
        <v>0</v>
      </c>
      <c r="M31" s="32" cm="1">
        <f t="array" ref="M31">IF($D31="","",_xlfn.SWITCH($J31,"Equal allocation",ROUND(($G31+$G31*$H31)/12,2),"Weighted Allocation",ROUND(($G31+$G31*$H31)*_xll.ACCOUNTTURNOVER(Connection,$E$10,,$D31,,$E$4,M$2,M$2)/IF($G31=0,12,$G31),2),"Manual Allocation",Y31))</f>
        <v>0</v>
      </c>
      <c r="N31" s="32" cm="1">
        <f t="array" ref="N31">IF($D31="","",_xlfn.SWITCH($J31,"Equal allocation",ROUND(($G31+$G31*$H31)/12,2),"Weighted Allocation",ROUND(($G31+$G31*$H31)*_xll.ACCOUNTTURNOVER(Connection,$E$10,,$D31,,$E$4,N$2,N$2)/IF($G31=0,12,$G31),2),"Manual Allocation",Z31))</f>
        <v>0</v>
      </c>
      <c r="O31" s="32" cm="1">
        <f t="array" ref="O31">IF($D31="","",_xlfn.SWITCH($J31,"Equal allocation",ROUND(($G31+$G31*$H31)/12,2),"Weighted Allocation",ROUND(($G31+$G31*$H31)*_xll.ACCOUNTTURNOVER(Connection,$E$10,,$D31,,$E$4,O$2,O$2)/IF($G31=0,12,$G31),2),"Manual Allocation",AA31))</f>
        <v>0</v>
      </c>
      <c r="P31" s="32" cm="1">
        <f t="array" ref="P31">IF($D31="","",_xlfn.SWITCH($J31,"Equal allocation",ROUND(($G31+$G31*$H31)/12,2),"Weighted Allocation",ROUND(($G31+$G31*$H31)*_xll.ACCOUNTTURNOVER(Connection,$E$10,,$D31,,$E$4,P$2,P$2)/IF($G31=0,12,$G31),2),"Manual Allocation",AB31))</f>
        <v>0</v>
      </c>
      <c r="Q31" s="32" cm="1">
        <f t="array" ref="Q31">IF($D31="","",_xlfn.SWITCH($J31,"Equal allocation",ROUND(($G31+$G31*$H31)/12,2),"Weighted Allocation",ROUND(($G31+$G31*$H31)*_xll.ACCOUNTTURNOVER(Connection,$E$10,,$D31,,$E$4,Q$2,Q$2)/IF($G31=0,12,$G31),2),"Manual Allocation",AC31))</f>
        <v>0</v>
      </c>
      <c r="R31" s="32" cm="1">
        <f t="array" ref="R31">IF($D31="","",_xlfn.SWITCH($J31,"Equal allocation",ROUND(($G31+$G31*$H31)/12,2),"Weighted Allocation",ROUND(($G31+$G31*$H31)*_xll.ACCOUNTTURNOVER(Connection,$E$10,,$D31,,$E$4,R$2,R$2)/IF($G31=0,12,$G31),2),"Manual Allocation",AD31))</f>
        <v>0</v>
      </c>
      <c r="S31" s="32" cm="1">
        <f t="array" ref="S31">IF($D31="","",_xlfn.SWITCH($J31,"Equal allocation",ROUND(($G31+$G31*$H31)/12,2),"Weighted Allocation",ROUND(($G31+$G31*$H31)*_xll.ACCOUNTTURNOVER(Connection,$E$10,,$D31,,$E$4,S$2,S$2)/IF($G31=0,12,$G31),2),"Manual Allocation",AE31))</f>
        <v>0</v>
      </c>
      <c r="T31" s="32" cm="1">
        <f t="array" ref="T31">IF($D31="","",_xlfn.SWITCH($J31,"Equal allocation",ROUND(($G31+$G31*$H31)/12,2),"Weighted Allocation",ROUND(($G31+$G31*$H31)*_xll.ACCOUNTTURNOVER(Connection,$E$10,,$D31,,$E$4,T$2,T$2)/IF($G31=0,12,$G31),2),"Manual Allocation",AF31))</f>
        <v>0</v>
      </c>
      <c r="U31" s="32" cm="1">
        <f t="array" ref="U31">IF($D31="","",_xlfn.SWITCH($J31,"Equal allocation",ROUND(($G31+$G31*$H31)/12,2),"Weighted Allocation",ROUND(($G31+$G31*$H31)*_xll.ACCOUNTTURNOVER(Connection,$E$10,,$D31,,$E$4,U$2,U$2)/IF($G31=0,12,$G31),2),"Manual Allocation",AG31))</f>
        <v>0</v>
      </c>
      <c r="V31" s="32" cm="1">
        <f t="array" ref="V31">IF($D31="","",_xlfn.SWITCH($J31,"Equal allocation",ROUND(($G31+$G31*$H31)/12,2),"Weighted Allocation",ROUND(($G31+$G31*$H31)*_xll.ACCOUNTTURNOVER(Connection,$E$10,,$D31,,$E$4,V$2,V$2)/IF($G31=0,12,$G31),2),"Manual Allocation",AH31))</f>
        <v>0</v>
      </c>
      <c r="W31" s="32" cm="1">
        <f t="array" ref="W31">IF($D31="","",_xlfn.SWITCH($J31,"Equal allocation",ROUND(($G31+$G31*$H31)/12,2),"Weighted Allocation",ROUND(($G31+$G31*$H31)*_xll.ACCOUNTTURNOVER(Connection,$E$10,,$D31,,$E$4,W$2,W$2)/IF($G31=0,12,$G31),2),"Manual Allocation",AI31))</f>
        <v>0</v>
      </c>
      <c r="X31" s="32" cm="1">
        <f t="array" ref="X31">IF($D31="","",_xlfn.SWITCH($J31,"Equal allocation",ROUND(($G31+$G31*$H31)/12,2),"Weighted Allocation",ROUND(($G31+$G31*$H31)*_xll.ACCOUNTTURNOVER(Connection,$E$10,,$D31,,$E$4,X$2,X$2)/IF($G31=0,12,$G31),2),"Manual Allocation",AJ31))</f>
        <v>0</v>
      </c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</row>
    <row r="32" spans="1:36" s="27" customFormat="1" x14ac:dyDescent="0.45">
      <c r="A32" s="21"/>
      <c r="B32" s="21"/>
      <c r="C32" s="21"/>
      <c r="D32" s="16" t="str">
        <v>52000</v>
      </c>
      <c r="E32" s="16" t="str">
        <v>000000</v>
      </c>
      <c r="F32" s="16" t="str">
        <v>Physical Inventory Adjustments</v>
      </c>
      <c r="G32" s="17">
        <v>0</v>
      </c>
      <c r="H32" s="40"/>
      <c r="I32" s="18" t="str" cm="1">
        <f t="array" ref="I32">IF($D32="","",_xll.WRITEBACKBUDGET(Connection,$E$4,$E$10,$H$9,FALSE,$D32,$E32,$M32:$X32))</f>
        <v>Pending</v>
      </c>
      <c r="J32" s="18" t="s">
        <v>54</v>
      </c>
      <c r="K32" s="17">
        <f t="shared" si="0"/>
        <v>0</v>
      </c>
      <c r="L32" s="17">
        <f t="shared" si="1"/>
        <v>0</v>
      </c>
      <c r="M32" s="32" cm="1">
        <f t="array" ref="M32">IF($D32="","",_xlfn.SWITCH($J32,"Equal allocation",ROUND(($G32+$G32*$H32)/12,2),"Weighted Allocation",ROUND(($G32+$G32*$H32)*_xll.ACCOUNTTURNOVER(Connection,$E$10,,$D32,,$E$4,M$2,M$2)/IF($G32=0,12,$G32),2),"Manual Allocation",Y32))</f>
        <v>0</v>
      </c>
      <c r="N32" s="32" cm="1">
        <f t="array" ref="N32">IF($D32="","",_xlfn.SWITCH($J32,"Equal allocation",ROUND(($G32+$G32*$H32)/12,2),"Weighted Allocation",ROUND(($G32+$G32*$H32)*_xll.ACCOUNTTURNOVER(Connection,$E$10,,$D32,,$E$4,N$2,N$2)/IF($G32=0,12,$G32),2),"Manual Allocation",Z32))</f>
        <v>0</v>
      </c>
      <c r="O32" s="32" cm="1">
        <f t="array" ref="O32">IF($D32="","",_xlfn.SWITCH($J32,"Equal allocation",ROUND(($G32+$G32*$H32)/12,2),"Weighted Allocation",ROUND(($G32+$G32*$H32)*_xll.ACCOUNTTURNOVER(Connection,$E$10,,$D32,,$E$4,O$2,O$2)/IF($G32=0,12,$G32),2),"Manual Allocation",AA32))</f>
        <v>0</v>
      </c>
      <c r="P32" s="32" cm="1">
        <f t="array" ref="P32">IF($D32="","",_xlfn.SWITCH($J32,"Equal allocation",ROUND(($G32+$G32*$H32)/12,2),"Weighted Allocation",ROUND(($G32+$G32*$H32)*_xll.ACCOUNTTURNOVER(Connection,$E$10,,$D32,,$E$4,P$2,P$2)/IF($G32=0,12,$G32),2),"Manual Allocation",AB32))</f>
        <v>0</v>
      </c>
      <c r="Q32" s="32" cm="1">
        <f t="array" ref="Q32">IF($D32="","",_xlfn.SWITCH($J32,"Equal allocation",ROUND(($G32+$G32*$H32)/12,2),"Weighted Allocation",ROUND(($G32+$G32*$H32)*_xll.ACCOUNTTURNOVER(Connection,$E$10,,$D32,,$E$4,Q$2,Q$2)/IF($G32=0,12,$G32),2),"Manual Allocation",AC32))</f>
        <v>0</v>
      </c>
      <c r="R32" s="32" cm="1">
        <f t="array" ref="R32">IF($D32="","",_xlfn.SWITCH($J32,"Equal allocation",ROUND(($G32+$G32*$H32)/12,2),"Weighted Allocation",ROUND(($G32+$G32*$H32)*_xll.ACCOUNTTURNOVER(Connection,$E$10,,$D32,,$E$4,R$2,R$2)/IF($G32=0,12,$G32),2),"Manual Allocation",AD32))</f>
        <v>0</v>
      </c>
      <c r="S32" s="32" cm="1">
        <f t="array" ref="S32">IF($D32="","",_xlfn.SWITCH($J32,"Equal allocation",ROUND(($G32+$G32*$H32)/12,2),"Weighted Allocation",ROUND(($G32+$G32*$H32)*_xll.ACCOUNTTURNOVER(Connection,$E$10,,$D32,,$E$4,S$2,S$2)/IF($G32=0,12,$G32),2),"Manual Allocation",AE32))</f>
        <v>0</v>
      </c>
      <c r="T32" s="32" cm="1">
        <f t="array" ref="T32">IF($D32="","",_xlfn.SWITCH($J32,"Equal allocation",ROUND(($G32+$G32*$H32)/12,2),"Weighted Allocation",ROUND(($G32+$G32*$H32)*_xll.ACCOUNTTURNOVER(Connection,$E$10,,$D32,,$E$4,T$2,T$2)/IF($G32=0,12,$G32),2),"Manual Allocation",AF32))</f>
        <v>0</v>
      </c>
      <c r="U32" s="32" cm="1">
        <f t="array" ref="U32">IF($D32="","",_xlfn.SWITCH($J32,"Equal allocation",ROUND(($G32+$G32*$H32)/12,2),"Weighted Allocation",ROUND(($G32+$G32*$H32)*_xll.ACCOUNTTURNOVER(Connection,$E$10,,$D32,,$E$4,U$2,U$2)/IF($G32=0,12,$G32),2),"Manual Allocation",AG32))</f>
        <v>0</v>
      </c>
      <c r="V32" s="32" cm="1">
        <f t="array" ref="V32">IF($D32="","",_xlfn.SWITCH($J32,"Equal allocation",ROUND(($G32+$G32*$H32)/12,2),"Weighted Allocation",ROUND(($G32+$G32*$H32)*_xll.ACCOUNTTURNOVER(Connection,$E$10,,$D32,,$E$4,V$2,V$2)/IF($G32=0,12,$G32),2),"Manual Allocation",AH32))</f>
        <v>0</v>
      </c>
      <c r="W32" s="32" cm="1">
        <f t="array" ref="W32">IF($D32="","",_xlfn.SWITCH($J32,"Equal allocation",ROUND(($G32+$G32*$H32)/12,2),"Weighted Allocation",ROUND(($G32+$G32*$H32)*_xll.ACCOUNTTURNOVER(Connection,$E$10,,$D32,,$E$4,W$2,W$2)/IF($G32=0,12,$G32),2),"Manual Allocation",AI32))</f>
        <v>0</v>
      </c>
      <c r="X32" s="32" cm="1">
        <f t="array" ref="X32">IF($D32="","",_xlfn.SWITCH($J32,"Equal allocation",ROUND(($G32+$G32*$H32)/12,2),"Weighted Allocation",ROUND(($G32+$G32*$H32)*_xll.ACCOUNTTURNOVER(Connection,$E$10,,$D32,,$E$4,X$2,X$2)/IF($G32=0,12,$G32),2),"Manual Allocation",AJ32))</f>
        <v>0</v>
      </c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</row>
    <row r="33" spans="1:36" s="27" customFormat="1" x14ac:dyDescent="0.45">
      <c r="A33" s="21"/>
      <c r="B33" s="21"/>
      <c r="C33" s="21"/>
      <c r="D33" s="16" t="str">
        <v>52100</v>
      </c>
      <c r="E33" s="16" t="str">
        <v>000000</v>
      </c>
      <c r="F33" s="16" t="str">
        <v>Standard Cost Adjustments</v>
      </c>
      <c r="G33" s="17">
        <v>0</v>
      </c>
      <c r="H33" s="40"/>
      <c r="I33" s="18" t="str" cm="1">
        <f t="array" ref="I33">IF($D33="","",_xll.WRITEBACKBUDGET(Connection,$E$4,$E$10,$H$9,FALSE,$D33,$E33,$M33:$X33))</f>
        <v>Pending</v>
      </c>
      <c r="J33" s="18" t="s">
        <v>54</v>
      </c>
      <c r="K33" s="17">
        <f t="shared" si="0"/>
        <v>0</v>
      </c>
      <c r="L33" s="17">
        <f t="shared" si="1"/>
        <v>0</v>
      </c>
      <c r="M33" s="32" cm="1">
        <f t="array" ref="M33">IF($D33="","",_xlfn.SWITCH($J33,"Equal allocation",ROUND(($G33+$G33*$H33)/12,2),"Weighted Allocation",ROUND(($G33+$G33*$H33)*_xll.ACCOUNTTURNOVER(Connection,$E$10,,$D33,,$E$4,M$2,M$2)/IF($G33=0,12,$G33),2),"Manual Allocation",Y33))</f>
        <v>0</v>
      </c>
      <c r="N33" s="32" cm="1">
        <f t="array" ref="N33">IF($D33="","",_xlfn.SWITCH($J33,"Equal allocation",ROUND(($G33+$G33*$H33)/12,2),"Weighted Allocation",ROUND(($G33+$G33*$H33)*_xll.ACCOUNTTURNOVER(Connection,$E$10,,$D33,,$E$4,N$2,N$2)/IF($G33=0,12,$G33),2),"Manual Allocation",Z33))</f>
        <v>0</v>
      </c>
      <c r="O33" s="32" cm="1">
        <f t="array" ref="O33">IF($D33="","",_xlfn.SWITCH($J33,"Equal allocation",ROUND(($G33+$G33*$H33)/12,2),"Weighted Allocation",ROUND(($G33+$G33*$H33)*_xll.ACCOUNTTURNOVER(Connection,$E$10,,$D33,,$E$4,O$2,O$2)/IF($G33=0,12,$G33),2),"Manual Allocation",AA33))</f>
        <v>0</v>
      </c>
      <c r="P33" s="32" cm="1">
        <f t="array" ref="P33">IF($D33="","",_xlfn.SWITCH($J33,"Equal allocation",ROUND(($G33+$G33*$H33)/12,2),"Weighted Allocation",ROUND(($G33+$G33*$H33)*_xll.ACCOUNTTURNOVER(Connection,$E$10,,$D33,,$E$4,P$2,P$2)/IF($G33=0,12,$G33),2),"Manual Allocation",AB33))</f>
        <v>0</v>
      </c>
      <c r="Q33" s="32" cm="1">
        <f t="array" ref="Q33">IF($D33="","",_xlfn.SWITCH($J33,"Equal allocation",ROUND(($G33+$G33*$H33)/12,2),"Weighted Allocation",ROUND(($G33+$G33*$H33)*_xll.ACCOUNTTURNOVER(Connection,$E$10,,$D33,,$E$4,Q$2,Q$2)/IF($G33=0,12,$G33),2),"Manual Allocation",AC33))</f>
        <v>0</v>
      </c>
      <c r="R33" s="32" cm="1">
        <f t="array" ref="R33">IF($D33="","",_xlfn.SWITCH($J33,"Equal allocation",ROUND(($G33+$G33*$H33)/12,2),"Weighted Allocation",ROUND(($G33+$G33*$H33)*_xll.ACCOUNTTURNOVER(Connection,$E$10,,$D33,,$E$4,R$2,R$2)/IF($G33=0,12,$G33),2),"Manual Allocation",AD33))</f>
        <v>0</v>
      </c>
      <c r="S33" s="32" cm="1">
        <f t="array" ref="S33">IF($D33="","",_xlfn.SWITCH($J33,"Equal allocation",ROUND(($G33+$G33*$H33)/12,2),"Weighted Allocation",ROUND(($G33+$G33*$H33)*_xll.ACCOUNTTURNOVER(Connection,$E$10,,$D33,,$E$4,S$2,S$2)/IF($G33=0,12,$G33),2),"Manual Allocation",AE33))</f>
        <v>0</v>
      </c>
      <c r="T33" s="32" cm="1">
        <f t="array" ref="T33">IF($D33="","",_xlfn.SWITCH($J33,"Equal allocation",ROUND(($G33+$G33*$H33)/12,2),"Weighted Allocation",ROUND(($G33+$G33*$H33)*_xll.ACCOUNTTURNOVER(Connection,$E$10,,$D33,,$E$4,T$2,T$2)/IF($G33=0,12,$G33),2),"Manual Allocation",AF33))</f>
        <v>0</v>
      </c>
      <c r="U33" s="32" cm="1">
        <f t="array" ref="U33">IF($D33="","",_xlfn.SWITCH($J33,"Equal allocation",ROUND(($G33+$G33*$H33)/12,2),"Weighted Allocation",ROUND(($G33+$G33*$H33)*_xll.ACCOUNTTURNOVER(Connection,$E$10,,$D33,,$E$4,U$2,U$2)/IF($G33=0,12,$G33),2),"Manual Allocation",AG33))</f>
        <v>0</v>
      </c>
      <c r="V33" s="32" cm="1">
        <f t="array" ref="V33">IF($D33="","",_xlfn.SWITCH($J33,"Equal allocation",ROUND(($G33+$G33*$H33)/12,2),"Weighted Allocation",ROUND(($G33+$G33*$H33)*_xll.ACCOUNTTURNOVER(Connection,$E$10,,$D33,,$E$4,V$2,V$2)/IF($G33=0,12,$G33),2),"Manual Allocation",AH33))</f>
        <v>0</v>
      </c>
      <c r="W33" s="32" cm="1">
        <f t="array" ref="W33">IF($D33="","",_xlfn.SWITCH($J33,"Equal allocation",ROUND(($G33+$G33*$H33)/12,2),"Weighted Allocation",ROUND(($G33+$G33*$H33)*_xll.ACCOUNTTURNOVER(Connection,$E$10,,$D33,,$E$4,W$2,W$2)/IF($G33=0,12,$G33),2),"Manual Allocation",AI33))</f>
        <v>0</v>
      </c>
      <c r="X33" s="32" cm="1">
        <f t="array" ref="X33">IF($D33="","",_xlfn.SWITCH($J33,"Equal allocation",ROUND(($G33+$G33*$H33)/12,2),"Weighted Allocation",ROUND(($G33+$G33*$H33)*_xll.ACCOUNTTURNOVER(Connection,$E$10,,$D33,,$E$4,X$2,X$2)/IF($G33=0,12,$G33),2),"Manual Allocation",AJ33))</f>
        <v>0</v>
      </c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</row>
    <row r="34" spans="1:36" s="27" customFormat="1" x14ac:dyDescent="0.45">
      <c r="A34" s="21"/>
      <c r="B34" s="21"/>
      <c r="C34" s="21"/>
      <c r="D34" s="16" t="str">
        <v>52110</v>
      </c>
      <c r="E34" s="16" t="str">
        <v>000000</v>
      </c>
      <c r="F34" s="16" t="str">
        <v>Standard Cost Revaluation Account</v>
      </c>
      <c r="G34" s="17">
        <v>0</v>
      </c>
      <c r="H34" s="40"/>
      <c r="I34" s="18" t="str" cm="1">
        <f t="array" ref="I34">IF($D34="","",_xll.WRITEBACKBUDGET(Connection,$E$4,$E$10,$H$9,FALSE,$D34,$E34,$M34:$X34))</f>
        <v>Pending</v>
      </c>
      <c r="J34" s="18" t="s">
        <v>54</v>
      </c>
      <c r="K34" s="17">
        <f t="shared" si="0"/>
        <v>0</v>
      </c>
      <c r="L34" s="17">
        <f t="shared" si="1"/>
        <v>0</v>
      </c>
      <c r="M34" s="32" cm="1">
        <f t="array" ref="M34">IF($D34="","",_xlfn.SWITCH($J34,"Equal allocation",ROUND(($G34+$G34*$H34)/12,2),"Weighted Allocation",ROUND(($G34+$G34*$H34)*_xll.ACCOUNTTURNOVER(Connection,$E$10,,$D34,,$E$4,M$2,M$2)/IF($G34=0,12,$G34),2),"Manual Allocation",Y34))</f>
        <v>0</v>
      </c>
      <c r="N34" s="32" cm="1">
        <f t="array" ref="N34">IF($D34="","",_xlfn.SWITCH($J34,"Equal allocation",ROUND(($G34+$G34*$H34)/12,2),"Weighted Allocation",ROUND(($G34+$G34*$H34)*_xll.ACCOUNTTURNOVER(Connection,$E$10,,$D34,,$E$4,N$2,N$2)/IF($G34=0,12,$G34),2),"Manual Allocation",Z34))</f>
        <v>0</v>
      </c>
      <c r="O34" s="32" cm="1">
        <f t="array" ref="O34">IF($D34="","",_xlfn.SWITCH($J34,"Equal allocation",ROUND(($G34+$G34*$H34)/12,2),"Weighted Allocation",ROUND(($G34+$G34*$H34)*_xll.ACCOUNTTURNOVER(Connection,$E$10,,$D34,,$E$4,O$2,O$2)/IF($G34=0,12,$G34),2),"Manual Allocation",AA34))</f>
        <v>0</v>
      </c>
      <c r="P34" s="32" cm="1">
        <f t="array" ref="P34">IF($D34="","",_xlfn.SWITCH($J34,"Equal allocation",ROUND(($G34+$G34*$H34)/12,2),"Weighted Allocation",ROUND(($G34+$G34*$H34)*_xll.ACCOUNTTURNOVER(Connection,$E$10,,$D34,,$E$4,P$2,P$2)/IF($G34=0,12,$G34),2),"Manual Allocation",AB34))</f>
        <v>0</v>
      </c>
      <c r="Q34" s="32" cm="1">
        <f t="array" ref="Q34">IF($D34="","",_xlfn.SWITCH($J34,"Equal allocation",ROUND(($G34+$G34*$H34)/12,2),"Weighted Allocation",ROUND(($G34+$G34*$H34)*_xll.ACCOUNTTURNOVER(Connection,$E$10,,$D34,,$E$4,Q$2,Q$2)/IF($G34=0,12,$G34),2),"Manual Allocation",AC34))</f>
        <v>0</v>
      </c>
      <c r="R34" s="32" cm="1">
        <f t="array" ref="R34">IF($D34="","",_xlfn.SWITCH($J34,"Equal allocation",ROUND(($G34+$G34*$H34)/12,2),"Weighted Allocation",ROUND(($G34+$G34*$H34)*_xll.ACCOUNTTURNOVER(Connection,$E$10,,$D34,,$E$4,R$2,R$2)/IF($G34=0,12,$G34),2),"Manual Allocation",AD34))</f>
        <v>0</v>
      </c>
      <c r="S34" s="32" cm="1">
        <f t="array" ref="S34">IF($D34="","",_xlfn.SWITCH($J34,"Equal allocation",ROUND(($G34+$G34*$H34)/12,2),"Weighted Allocation",ROUND(($G34+$G34*$H34)*_xll.ACCOUNTTURNOVER(Connection,$E$10,,$D34,,$E$4,S$2,S$2)/IF($G34=0,12,$G34),2),"Manual Allocation",AE34))</f>
        <v>0</v>
      </c>
      <c r="T34" s="32" cm="1">
        <f t="array" ref="T34">IF($D34="","",_xlfn.SWITCH($J34,"Equal allocation",ROUND(($G34+$G34*$H34)/12,2),"Weighted Allocation",ROUND(($G34+$G34*$H34)*_xll.ACCOUNTTURNOVER(Connection,$E$10,,$D34,,$E$4,T$2,T$2)/IF($G34=0,12,$G34),2),"Manual Allocation",AF34))</f>
        <v>0</v>
      </c>
      <c r="U34" s="32" cm="1">
        <f t="array" ref="U34">IF($D34="","",_xlfn.SWITCH($J34,"Equal allocation",ROUND(($G34+$G34*$H34)/12,2),"Weighted Allocation",ROUND(($G34+$G34*$H34)*_xll.ACCOUNTTURNOVER(Connection,$E$10,,$D34,,$E$4,U$2,U$2)/IF($G34=0,12,$G34),2),"Manual Allocation",AG34))</f>
        <v>0</v>
      </c>
      <c r="V34" s="32" cm="1">
        <f t="array" ref="V34">IF($D34="","",_xlfn.SWITCH($J34,"Equal allocation",ROUND(($G34+$G34*$H34)/12,2),"Weighted Allocation",ROUND(($G34+$G34*$H34)*_xll.ACCOUNTTURNOVER(Connection,$E$10,,$D34,,$E$4,V$2,V$2)/IF($G34=0,12,$G34),2),"Manual Allocation",AH34))</f>
        <v>0</v>
      </c>
      <c r="W34" s="32" cm="1">
        <f t="array" ref="W34">IF($D34="","",_xlfn.SWITCH($J34,"Equal allocation",ROUND(($G34+$G34*$H34)/12,2),"Weighted Allocation",ROUND(($G34+$G34*$H34)*_xll.ACCOUNTTURNOVER(Connection,$E$10,,$D34,,$E$4,W$2,W$2)/IF($G34=0,12,$G34),2),"Manual Allocation",AI34))</f>
        <v>0</v>
      </c>
      <c r="X34" s="32" cm="1">
        <f t="array" ref="X34">IF($D34="","",_xlfn.SWITCH($J34,"Equal allocation",ROUND(($G34+$G34*$H34)/12,2),"Weighted Allocation",ROUND(($G34+$G34*$H34)*_xll.ACCOUNTTURNOVER(Connection,$E$10,,$D34,,$E$4,X$2,X$2)/IF($G34=0,12,$G34),2),"Manual Allocation",AJ34))</f>
        <v>0</v>
      </c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</row>
    <row r="35" spans="1:36" s="27" customFormat="1" x14ac:dyDescent="0.45">
      <c r="A35" s="21"/>
      <c r="B35" s="21"/>
      <c r="C35" s="21"/>
      <c r="D35" s="16" t="str">
        <v>52200</v>
      </c>
      <c r="E35" s="16" t="str">
        <v>000000</v>
      </c>
      <c r="F35" s="16" t="str">
        <v>Other Inventory Adjustments</v>
      </c>
      <c r="G35" s="17">
        <v>0</v>
      </c>
      <c r="H35" s="40"/>
      <c r="I35" s="18" t="str" cm="1">
        <f t="array" ref="I35">IF($D35="","",_xll.WRITEBACKBUDGET(Connection,$E$4,$E$10,$H$9,FALSE,$D35,$E35,$M35:$X35))</f>
        <v>Pending</v>
      </c>
      <c r="J35" s="18" t="s">
        <v>54</v>
      </c>
      <c r="K35" s="17">
        <f t="shared" si="0"/>
        <v>0</v>
      </c>
      <c r="L35" s="17">
        <f t="shared" si="1"/>
        <v>0</v>
      </c>
      <c r="M35" s="32" cm="1">
        <f t="array" ref="M35">IF($D35="","",_xlfn.SWITCH($J35,"Equal allocation",ROUND(($G35+$G35*$H35)/12,2),"Weighted Allocation",ROUND(($G35+$G35*$H35)*_xll.ACCOUNTTURNOVER(Connection,$E$10,,$D35,,$E$4,M$2,M$2)/IF($G35=0,12,$G35),2),"Manual Allocation",Y35))</f>
        <v>0</v>
      </c>
      <c r="N35" s="32" cm="1">
        <f t="array" ref="N35">IF($D35="","",_xlfn.SWITCH($J35,"Equal allocation",ROUND(($G35+$G35*$H35)/12,2),"Weighted Allocation",ROUND(($G35+$G35*$H35)*_xll.ACCOUNTTURNOVER(Connection,$E$10,,$D35,,$E$4,N$2,N$2)/IF($G35=0,12,$G35),2),"Manual Allocation",Z35))</f>
        <v>0</v>
      </c>
      <c r="O35" s="32" cm="1">
        <f t="array" ref="O35">IF($D35="","",_xlfn.SWITCH($J35,"Equal allocation",ROUND(($G35+$G35*$H35)/12,2),"Weighted Allocation",ROUND(($G35+$G35*$H35)*_xll.ACCOUNTTURNOVER(Connection,$E$10,,$D35,,$E$4,O$2,O$2)/IF($G35=0,12,$G35),2),"Manual Allocation",AA35))</f>
        <v>0</v>
      </c>
      <c r="P35" s="32" cm="1">
        <f t="array" ref="P35">IF($D35="","",_xlfn.SWITCH($J35,"Equal allocation",ROUND(($G35+$G35*$H35)/12,2),"Weighted Allocation",ROUND(($G35+$G35*$H35)*_xll.ACCOUNTTURNOVER(Connection,$E$10,,$D35,,$E$4,P$2,P$2)/IF($G35=0,12,$G35),2),"Manual Allocation",AB35))</f>
        <v>0</v>
      </c>
      <c r="Q35" s="32" cm="1">
        <f t="array" ref="Q35">IF($D35="","",_xlfn.SWITCH($J35,"Equal allocation",ROUND(($G35+$G35*$H35)/12,2),"Weighted Allocation",ROUND(($G35+$G35*$H35)*_xll.ACCOUNTTURNOVER(Connection,$E$10,,$D35,,$E$4,Q$2,Q$2)/IF($G35=0,12,$G35),2),"Manual Allocation",AC35))</f>
        <v>0</v>
      </c>
      <c r="R35" s="32" cm="1">
        <f t="array" ref="R35">IF($D35="","",_xlfn.SWITCH($J35,"Equal allocation",ROUND(($G35+$G35*$H35)/12,2),"Weighted Allocation",ROUND(($G35+$G35*$H35)*_xll.ACCOUNTTURNOVER(Connection,$E$10,,$D35,,$E$4,R$2,R$2)/IF($G35=0,12,$G35),2),"Manual Allocation",AD35))</f>
        <v>0</v>
      </c>
      <c r="S35" s="32" cm="1">
        <f t="array" ref="S35">IF($D35="","",_xlfn.SWITCH($J35,"Equal allocation",ROUND(($G35+$G35*$H35)/12,2),"Weighted Allocation",ROUND(($G35+$G35*$H35)*_xll.ACCOUNTTURNOVER(Connection,$E$10,,$D35,,$E$4,S$2,S$2)/IF($G35=0,12,$G35),2),"Manual Allocation",AE35))</f>
        <v>0</v>
      </c>
      <c r="T35" s="32" cm="1">
        <f t="array" ref="T35">IF($D35="","",_xlfn.SWITCH($J35,"Equal allocation",ROUND(($G35+$G35*$H35)/12,2),"Weighted Allocation",ROUND(($G35+$G35*$H35)*_xll.ACCOUNTTURNOVER(Connection,$E$10,,$D35,,$E$4,T$2,T$2)/IF($G35=0,12,$G35),2),"Manual Allocation",AF35))</f>
        <v>0</v>
      </c>
      <c r="U35" s="32" cm="1">
        <f t="array" ref="U35">IF($D35="","",_xlfn.SWITCH($J35,"Equal allocation",ROUND(($G35+$G35*$H35)/12,2),"Weighted Allocation",ROUND(($G35+$G35*$H35)*_xll.ACCOUNTTURNOVER(Connection,$E$10,,$D35,,$E$4,U$2,U$2)/IF($G35=0,12,$G35),2),"Manual Allocation",AG35))</f>
        <v>0</v>
      </c>
      <c r="V35" s="32" cm="1">
        <f t="array" ref="V35">IF($D35="","",_xlfn.SWITCH($J35,"Equal allocation",ROUND(($G35+$G35*$H35)/12,2),"Weighted Allocation",ROUND(($G35+$G35*$H35)*_xll.ACCOUNTTURNOVER(Connection,$E$10,,$D35,,$E$4,V$2,V$2)/IF($G35=0,12,$G35),2),"Manual Allocation",AH35))</f>
        <v>0</v>
      </c>
      <c r="W35" s="32" cm="1">
        <f t="array" ref="W35">IF($D35="","",_xlfn.SWITCH($J35,"Equal allocation",ROUND(($G35+$G35*$H35)/12,2),"Weighted Allocation",ROUND(($G35+$G35*$H35)*_xll.ACCOUNTTURNOVER(Connection,$E$10,,$D35,,$E$4,W$2,W$2)/IF($G35=0,12,$G35),2),"Manual Allocation",AI35))</f>
        <v>0</v>
      </c>
      <c r="X35" s="32" cm="1">
        <f t="array" ref="X35">IF($D35="","",_xlfn.SWITCH($J35,"Equal allocation",ROUND(($G35+$G35*$H35)/12,2),"Weighted Allocation",ROUND(($G35+$G35*$H35)*_xll.ACCOUNTTURNOVER(Connection,$E$10,,$D35,,$E$4,X$2,X$2)/IF($G35=0,12,$G35),2),"Manual Allocation",AJ35))</f>
        <v>0</v>
      </c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</row>
    <row r="36" spans="1:36" s="27" customFormat="1" x14ac:dyDescent="0.45">
      <c r="A36" s="21"/>
      <c r="B36" s="21"/>
      <c r="C36" s="21"/>
      <c r="D36" s="16" t="str">
        <v>52300</v>
      </c>
      <c r="E36" s="16" t="str">
        <v>000000</v>
      </c>
      <c r="F36" s="16" t="str">
        <v>Purchase Price Variance</v>
      </c>
      <c r="G36" s="17">
        <v>0</v>
      </c>
      <c r="H36" s="40"/>
      <c r="I36" s="18" t="str" cm="1">
        <f t="array" ref="I36">IF($D36="","",_xll.WRITEBACKBUDGET(Connection,$E$4,$E$10,$H$9,FALSE,$D36,$E36,$M36:$X36))</f>
        <v>Pending</v>
      </c>
      <c r="J36" s="18" t="s">
        <v>54</v>
      </c>
      <c r="K36" s="17">
        <f t="shared" si="0"/>
        <v>0</v>
      </c>
      <c r="L36" s="17">
        <f t="shared" si="1"/>
        <v>0</v>
      </c>
      <c r="M36" s="32" cm="1">
        <f t="array" ref="M36">IF($D36="","",_xlfn.SWITCH($J36,"Equal allocation",ROUND(($G36+$G36*$H36)/12,2),"Weighted Allocation",ROUND(($G36+$G36*$H36)*_xll.ACCOUNTTURNOVER(Connection,$E$10,,$D36,,$E$4,M$2,M$2)/IF($G36=0,12,$G36),2),"Manual Allocation",Y36))</f>
        <v>0</v>
      </c>
      <c r="N36" s="32" cm="1">
        <f t="array" ref="N36">IF($D36="","",_xlfn.SWITCH($J36,"Equal allocation",ROUND(($G36+$G36*$H36)/12,2),"Weighted Allocation",ROUND(($G36+$G36*$H36)*_xll.ACCOUNTTURNOVER(Connection,$E$10,,$D36,,$E$4,N$2,N$2)/IF($G36=0,12,$G36),2),"Manual Allocation",Z36))</f>
        <v>0</v>
      </c>
      <c r="O36" s="32" cm="1">
        <f t="array" ref="O36">IF($D36="","",_xlfn.SWITCH($J36,"Equal allocation",ROUND(($G36+$G36*$H36)/12,2),"Weighted Allocation",ROUND(($G36+$G36*$H36)*_xll.ACCOUNTTURNOVER(Connection,$E$10,,$D36,,$E$4,O$2,O$2)/IF($G36=0,12,$G36),2),"Manual Allocation",AA36))</f>
        <v>0</v>
      </c>
      <c r="P36" s="32" cm="1">
        <f t="array" ref="P36">IF($D36="","",_xlfn.SWITCH($J36,"Equal allocation",ROUND(($G36+$G36*$H36)/12,2),"Weighted Allocation",ROUND(($G36+$G36*$H36)*_xll.ACCOUNTTURNOVER(Connection,$E$10,,$D36,,$E$4,P$2,P$2)/IF($G36=0,12,$G36),2),"Manual Allocation",AB36))</f>
        <v>0</v>
      </c>
      <c r="Q36" s="32" cm="1">
        <f t="array" ref="Q36">IF($D36="","",_xlfn.SWITCH($J36,"Equal allocation",ROUND(($G36+$G36*$H36)/12,2),"Weighted Allocation",ROUND(($G36+$G36*$H36)*_xll.ACCOUNTTURNOVER(Connection,$E$10,,$D36,,$E$4,Q$2,Q$2)/IF($G36=0,12,$G36),2),"Manual Allocation",AC36))</f>
        <v>0</v>
      </c>
      <c r="R36" s="32" cm="1">
        <f t="array" ref="R36">IF($D36="","",_xlfn.SWITCH($J36,"Equal allocation",ROUND(($G36+$G36*$H36)/12,2),"Weighted Allocation",ROUND(($G36+$G36*$H36)*_xll.ACCOUNTTURNOVER(Connection,$E$10,,$D36,,$E$4,R$2,R$2)/IF($G36=0,12,$G36),2),"Manual Allocation",AD36))</f>
        <v>0</v>
      </c>
      <c r="S36" s="32" cm="1">
        <f t="array" ref="S36">IF($D36="","",_xlfn.SWITCH($J36,"Equal allocation",ROUND(($G36+$G36*$H36)/12,2),"Weighted Allocation",ROUND(($G36+$G36*$H36)*_xll.ACCOUNTTURNOVER(Connection,$E$10,,$D36,,$E$4,S$2,S$2)/IF($G36=0,12,$G36),2),"Manual Allocation",AE36))</f>
        <v>0</v>
      </c>
      <c r="T36" s="32" cm="1">
        <f t="array" ref="T36">IF($D36="","",_xlfn.SWITCH($J36,"Equal allocation",ROUND(($G36+$G36*$H36)/12,2),"Weighted Allocation",ROUND(($G36+$G36*$H36)*_xll.ACCOUNTTURNOVER(Connection,$E$10,,$D36,,$E$4,T$2,T$2)/IF($G36=0,12,$G36),2),"Manual Allocation",AF36))</f>
        <v>0</v>
      </c>
      <c r="U36" s="32" cm="1">
        <f t="array" ref="U36">IF($D36="","",_xlfn.SWITCH($J36,"Equal allocation",ROUND(($G36+$G36*$H36)/12,2),"Weighted Allocation",ROUND(($G36+$G36*$H36)*_xll.ACCOUNTTURNOVER(Connection,$E$10,,$D36,,$E$4,U$2,U$2)/IF($G36=0,12,$G36),2),"Manual Allocation",AG36))</f>
        <v>0</v>
      </c>
      <c r="V36" s="32" cm="1">
        <f t="array" ref="V36">IF($D36="","",_xlfn.SWITCH($J36,"Equal allocation",ROUND(($G36+$G36*$H36)/12,2),"Weighted Allocation",ROUND(($G36+$G36*$H36)*_xll.ACCOUNTTURNOVER(Connection,$E$10,,$D36,,$E$4,V$2,V$2)/IF($G36=0,12,$G36),2),"Manual Allocation",AH36))</f>
        <v>0</v>
      </c>
      <c r="W36" s="32" cm="1">
        <f t="array" ref="W36">IF($D36="","",_xlfn.SWITCH($J36,"Equal allocation",ROUND(($G36+$G36*$H36)/12,2),"Weighted Allocation",ROUND(($G36+$G36*$H36)*_xll.ACCOUNTTURNOVER(Connection,$E$10,,$D36,,$E$4,W$2,W$2)/IF($G36=0,12,$G36),2),"Manual Allocation",AI36))</f>
        <v>0</v>
      </c>
      <c r="X36" s="32" cm="1">
        <f t="array" ref="X36">IF($D36="","",_xlfn.SWITCH($J36,"Equal allocation",ROUND(($G36+$G36*$H36)/12,2),"Weighted Allocation",ROUND(($G36+$G36*$H36)*_xll.ACCOUNTTURNOVER(Connection,$E$10,,$D36,,$E$4,X$2,X$2)/IF($G36=0,12,$G36),2),"Manual Allocation",AJ36))</f>
        <v>0</v>
      </c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</row>
    <row r="37" spans="1:36" s="27" customFormat="1" x14ac:dyDescent="0.45">
      <c r="A37" s="21"/>
      <c r="B37" s="21"/>
      <c r="C37" s="21"/>
      <c r="D37" s="16" t="str">
        <v>52400</v>
      </c>
      <c r="E37" s="16" t="str">
        <v>000000</v>
      </c>
      <c r="F37" s="16" t="str">
        <v>Landed Cost Variance</v>
      </c>
      <c r="G37" s="17">
        <v>0</v>
      </c>
      <c r="H37" s="40"/>
      <c r="I37" s="18" t="str" cm="1">
        <f t="array" ref="I37">IF($D37="","",_xll.WRITEBACKBUDGET(Connection,$E$4,$E$10,$H$9,FALSE,$D37,$E37,$M37:$X37))</f>
        <v>Pending</v>
      </c>
      <c r="J37" s="18" t="s">
        <v>54</v>
      </c>
      <c r="K37" s="17">
        <f t="shared" si="0"/>
        <v>0</v>
      </c>
      <c r="L37" s="17">
        <f t="shared" si="1"/>
        <v>0</v>
      </c>
      <c r="M37" s="32" cm="1">
        <f t="array" ref="M37">IF($D37="","",_xlfn.SWITCH($J37,"Equal allocation",ROUND(($G37+$G37*$H37)/12,2),"Weighted Allocation",ROUND(($G37+$G37*$H37)*_xll.ACCOUNTTURNOVER(Connection,$E$10,,$D37,,$E$4,M$2,M$2)/IF($G37=0,12,$G37),2),"Manual Allocation",Y37))</f>
        <v>0</v>
      </c>
      <c r="N37" s="32" cm="1">
        <f t="array" ref="N37">IF($D37="","",_xlfn.SWITCH($J37,"Equal allocation",ROUND(($G37+$G37*$H37)/12,2),"Weighted Allocation",ROUND(($G37+$G37*$H37)*_xll.ACCOUNTTURNOVER(Connection,$E$10,,$D37,,$E$4,N$2,N$2)/IF($G37=0,12,$G37),2),"Manual Allocation",Z37))</f>
        <v>0</v>
      </c>
      <c r="O37" s="32" cm="1">
        <f t="array" ref="O37">IF($D37="","",_xlfn.SWITCH($J37,"Equal allocation",ROUND(($G37+$G37*$H37)/12,2),"Weighted Allocation",ROUND(($G37+$G37*$H37)*_xll.ACCOUNTTURNOVER(Connection,$E$10,,$D37,,$E$4,O$2,O$2)/IF($G37=0,12,$G37),2),"Manual Allocation",AA37))</f>
        <v>0</v>
      </c>
      <c r="P37" s="32" cm="1">
        <f t="array" ref="P37">IF($D37="","",_xlfn.SWITCH($J37,"Equal allocation",ROUND(($G37+$G37*$H37)/12,2),"Weighted Allocation",ROUND(($G37+$G37*$H37)*_xll.ACCOUNTTURNOVER(Connection,$E$10,,$D37,,$E$4,P$2,P$2)/IF($G37=0,12,$G37),2),"Manual Allocation",AB37))</f>
        <v>0</v>
      </c>
      <c r="Q37" s="32" cm="1">
        <f t="array" ref="Q37">IF($D37="","",_xlfn.SWITCH($J37,"Equal allocation",ROUND(($G37+$G37*$H37)/12,2),"Weighted Allocation",ROUND(($G37+$G37*$H37)*_xll.ACCOUNTTURNOVER(Connection,$E$10,,$D37,,$E$4,Q$2,Q$2)/IF($G37=0,12,$G37),2),"Manual Allocation",AC37))</f>
        <v>0</v>
      </c>
      <c r="R37" s="32" cm="1">
        <f t="array" ref="R37">IF($D37="","",_xlfn.SWITCH($J37,"Equal allocation",ROUND(($G37+$G37*$H37)/12,2),"Weighted Allocation",ROUND(($G37+$G37*$H37)*_xll.ACCOUNTTURNOVER(Connection,$E$10,,$D37,,$E$4,R$2,R$2)/IF($G37=0,12,$G37),2),"Manual Allocation",AD37))</f>
        <v>0</v>
      </c>
      <c r="S37" s="32" cm="1">
        <f t="array" ref="S37">IF($D37="","",_xlfn.SWITCH($J37,"Equal allocation",ROUND(($G37+$G37*$H37)/12,2),"Weighted Allocation",ROUND(($G37+$G37*$H37)*_xll.ACCOUNTTURNOVER(Connection,$E$10,,$D37,,$E$4,S$2,S$2)/IF($G37=0,12,$G37),2),"Manual Allocation",AE37))</f>
        <v>0</v>
      </c>
      <c r="T37" s="32" cm="1">
        <f t="array" ref="T37">IF($D37="","",_xlfn.SWITCH($J37,"Equal allocation",ROUND(($G37+$G37*$H37)/12,2),"Weighted Allocation",ROUND(($G37+$G37*$H37)*_xll.ACCOUNTTURNOVER(Connection,$E$10,,$D37,,$E$4,T$2,T$2)/IF($G37=0,12,$G37),2),"Manual Allocation",AF37))</f>
        <v>0</v>
      </c>
      <c r="U37" s="32" cm="1">
        <f t="array" ref="U37">IF($D37="","",_xlfn.SWITCH($J37,"Equal allocation",ROUND(($G37+$G37*$H37)/12,2),"Weighted Allocation",ROUND(($G37+$G37*$H37)*_xll.ACCOUNTTURNOVER(Connection,$E$10,,$D37,,$E$4,U$2,U$2)/IF($G37=0,12,$G37),2),"Manual Allocation",AG37))</f>
        <v>0</v>
      </c>
      <c r="V37" s="32" cm="1">
        <f t="array" ref="V37">IF($D37="","",_xlfn.SWITCH($J37,"Equal allocation",ROUND(($G37+$G37*$H37)/12,2),"Weighted Allocation",ROUND(($G37+$G37*$H37)*_xll.ACCOUNTTURNOVER(Connection,$E$10,,$D37,,$E$4,V$2,V$2)/IF($G37=0,12,$G37),2),"Manual Allocation",AH37))</f>
        <v>0</v>
      </c>
      <c r="W37" s="32" cm="1">
        <f t="array" ref="W37">IF($D37="","",_xlfn.SWITCH($J37,"Equal allocation",ROUND(($G37+$G37*$H37)/12,2),"Weighted Allocation",ROUND(($G37+$G37*$H37)*_xll.ACCOUNTTURNOVER(Connection,$E$10,,$D37,,$E$4,W$2,W$2)/IF($G37=0,12,$G37),2),"Manual Allocation",AI37))</f>
        <v>0</v>
      </c>
      <c r="X37" s="32" cm="1">
        <f t="array" ref="X37">IF($D37="","",_xlfn.SWITCH($J37,"Equal allocation",ROUND(($G37+$G37*$H37)/12,2),"Weighted Allocation",ROUND(($G37+$G37*$H37)*_xll.ACCOUNTTURNOVER(Connection,$E$10,,$D37,,$E$4,X$2,X$2)/IF($G37=0,12,$G37),2),"Manual Allocation",AJ37))</f>
        <v>0</v>
      </c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</row>
    <row r="38" spans="1:36" s="27" customFormat="1" x14ac:dyDescent="0.45">
      <c r="A38" s="21"/>
      <c r="B38" s="21"/>
      <c r="C38" s="21"/>
      <c r="D38" s="16" t="str">
        <v>52500</v>
      </c>
      <c r="E38" s="16" t="str">
        <v>000000</v>
      </c>
      <c r="F38" s="16" t="str">
        <v>Purchase Returns and Allowances</v>
      </c>
      <c r="G38" s="17">
        <v>0</v>
      </c>
      <c r="H38" s="40"/>
      <c r="I38" s="18" t="str" cm="1">
        <f t="array" ref="I38">IF($D38="","",_xll.WRITEBACKBUDGET(Connection,$E$4,$E$10,$H$9,FALSE,$D38,$E38,$M38:$X38))</f>
        <v>Pending</v>
      </c>
      <c r="J38" s="18" t="s">
        <v>54</v>
      </c>
      <c r="K38" s="17">
        <f t="shared" si="0"/>
        <v>0</v>
      </c>
      <c r="L38" s="17">
        <f t="shared" si="1"/>
        <v>0</v>
      </c>
      <c r="M38" s="32" cm="1">
        <f t="array" ref="M38">IF($D38="","",_xlfn.SWITCH($J38,"Equal allocation",ROUND(($G38+$G38*$H38)/12,2),"Weighted Allocation",ROUND(($G38+$G38*$H38)*_xll.ACCOUNTTURNOVER(Connection,$E$10,,$D38,,$E$4,M$2,M$2)/IF($G38=0,12,$G38),2),"Manual Allocation",Y38))</f>
        <v>0</v>
      </c>
      <c r="N38" s="32" cm="1">
        <f t="array" ref="N38">IF($D38="","",_xlfn.SWITCH($J38,"Equal allocation",ROUND(($G38+$G38*$H38)/12,2),"Weighted Allocation",ROUND(($G38+$G38*$H38)*_xll.ACCOUNTTURNOVER(Connection,$E$10,,$D38,,$E$4,N$2,N$2)/IF($G38=0,12,$G38),2),"Manual Allocation",Z38))</f>
        <v>0</v>
      </c>
      <c r="O38" s="32" cm="1">
        <f t="array" ref="O38">IF($D38="","",_xlfn.SWITCH($J38,"Equal allocation",ROUND(($G38+$G38*$H38)/12,2),"Weighted Allocation",ROUND(($G38+$G38*$H38)*_xll.ACCOUNTTURNOVER(Connection,$E$10,,$D38,,$E$4,O$2,O$2)/IF($G38=0,12,$G38),2),"Manual Allocation",AA38))</f>
        <v>0</v>
      </c>
      <c r="P38" s="32" cm="1">
        <f t="array" ref="P38">IF($D38="","",_xlfn.SWITCH($J38,"Equal allocation",ROUND(($G38+$G38*$H38)/12,2),"Weighted Allocation",ROUND(($G38+$G38*$H38)*_xll.ACCOUNTTURNOVER(Connection,$E$10,,$D38,,$E$4,P$2,P$2)/IF($G38=0,12,$G38),2),"Manual Allocation",AB38))</f>
        <v>0</v>
      </c>
      <c r="Q38" s="32" cm="1">
        <f t="array" ref="Q38">IF($D38="","",_xlfn.SWITCH($J38,"Equal allocation",ROUND(($G38+$G38*$H38)/12,2),"Weighted Allocation",ROUND(($G38+$G38*$H38)*_xll.ACCOUNTTURNOVER(Connection,$E$10,,$D38,,$E$4,Q$2,Q$2)/IF($G38=0,12,$G38),2),"Manual Allocation",AC38))</f>
        <v>0</v>
      </c>
      <c r="R38" s="32" cm="1">
        <f t="array" ref="R38">IF($D38="","",_xlfn.SWITCH($J38,"Equal allocation",ROUND(($G38+$G38*$H38)/12,2),"Weighted Allocation",ROUND(($G38+$G38*$H38)*_xll.ACCOUNTTURNOVER(Connection,$E$10,,$D38,,$E$4,R$2,R$2)/IF($G38=0,12,$G38),2),"Manual Allocation",AD38))</f>
        <v>0</v>
      </c>
      <c r="S38" s="32" cm="1">
        <f t="array" ref="S38">IF($D38="","",_xlfn.SWITCH($J38,"Equal allocation",ROUND(($G38+$G38*$H38)/12,2),"Weighted Allocation",ROUND(($G38+$G38*$H38)*_xll.ACCOUNTTURNOVER(Connection,$E$10,,$D38,,$E$4,S$2,S$2)/IF($G38=0,12,$G38),2),"Manual Allocation",AE38))</f>
        <v>0</v>
      </c>
      <c r="T38" s="32" cm="1">
        <f t="array" ref="T38">IF($D38="","",_xlfn.SWITCH($J38,"Equal allocation",ROUND(($G38+$G38*$H38)/12,2),"Weighted Allocation",ROUND(($G38+$G38*$H38)*_xll.ACCOUNTTURNOVER(Connection,$E$10,,$D38,,$E$4,T$2,T$2)/IF($G38=0,12,$G38),2),"Manual Allocation",AF38))</f>
        <v>0</v>
      </c>
      <c r="U38" s="32" cm="1">
        <f t="array" ref="U38">IF($D38="","",_xlfn.SWITCH($J38,"Equal allocation",ROUND(($G38+$G38*$H38)/12,2),"Weighted Allocation",ROUND(($G38+$G38*$H38)*_xll.ACCOUNTTURNOVER(Connection,$E$10,,$D38,,$E$4,U$2,U$2)/IF($G38=0,12,$G38),2),"Manual Allocation",AG38))</f>
        <v>0</v>
      </c>
      <c r="V38" s="32" cm="1">
        <f t="array" ref="V38">IF($D38="","",_xlfn.SWITCH($J38,"Equal allocation",ROUND(($G38+$G38*$H38)/12,2),"Weighted Allocation",ROUND(($G38+$G38*$H38)*_xll.ACCOUNTTURNOVER(Connection,$E$10,,$D38,,$E$4,V$2,V$2)/IF($G38=0,12,$G38),2),"Manual Allocation",AH38))</f>
        <v>0</v>
      </c>
      <c r="W38" s="32" cm="1">
        <f t="array" ref="W38">IF($D38="","",_xlfn.SWITCH($J38,"Equal allocation",ROUND(($G38+$G38*$H38)/12,2),"Weighted Allocation",ROUND(($G38+$G38*$H38)*_xll.ACCOUNTTURNOVER(Connection,$E$10,,$D38,,$E$4,W$2,W$2)/IF($G38=0,12,$G38),2),"Manual Allocation",AI38))</f>
        <v>0</v>
      </c>
      <c r="X38" s="32" cm="1">
        <f t="array" ref="X38">IF($D38="","",_xlfn.SWITCH($J38,"Equal allocation",ROUND(($G38+$G38*$H38)/12,2),"Weighted Allocation",ROUND(($G38+$G38*$H38)*_xll.ACCOUNTTURNOVER(Connection,$E$10,,$D38,,$E$4,X$2,X$2)/IF($G38=0,12,$G38),2),"Manual Allocation",AJ38))</f>
        <v>0</v>
      </c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</row>
    <row r="39" spans="1:36" s="27" customFormat="1" x14ac:dyDescent="0.45">
      <c r="A39" s="21"/>
      <c r="B39" s="21"/>
      <c r="C39" s="21"/>
      <c r="D39" s="16" t="str">
        <v>52600</v>
      </c>
      <c r="E39" s="16" t="str">
        <v>000000</v>
      </c>
      <c r="F39" s="16" t="str">
        <v>Cash Discount</v>
      </c>
      <c r="G39" s="17">
        <v>0</v>
      </c>
      <c r="H39" s="40"/>
      <c r="I39" s="18" t="str" cm="1">
        <f t="array" ref="I39">IF($D39="","",_xll.WRITEBACKBUDGET(Connection,$E$4,$E$10,$H$9,FALSE,$D39,$E39,$M39:$X39))</f>
        <v>Pending</v>
      </c>
      <c r="J39" s="18" t="s">
        <v>54</v>
      </c>
      <c r="K39" s="17">
        <f t="shared" si="0"/>
        <v>0</v>
      </c>
      <c r="L39" s="17">
        <f t="shared" si="1"/>
        <v>0</v>
      </c>
      <c r="M39" s="32" cm="1">
        <f t="array" ref="M39">IF($D39="","",_xlfn.SWITCH($J39,"Equal allocation",ROUND(($G39+$G39*$H39)/12,2),"Weighted Allocation",ROUND(($G39+$G39*$H39)*_xll.ACCOUNTTURNOVER(Connection,$E$10,,$D39,,$E$4,M$2,M$2)/IF($G39=0,12,$G39),2),"Manual Allocation",Y39))</f>
        <v>0</v>
      </c>
      <c r="N39" s="32" cm="1">
        <f t="array" ref="N39">IF($D39="","",_xlfn.SWITCH($J39,"Equal allocation",ROUND(($G39+$G39*$H39)/12,2),"Weighted Allocation",ROUND(($G39+$G39*$H39)*_xll.ACCOUNTTURNOVER(Connection,$E$10,,$D39,,$E$4,N$2,N$2)/IF($G39=0,12,$G39),2),"Manual Allocation",Z39))</f>
        <v>0</v>
      </c>
      <c r="O39" s="32" cm="1">
        <f t="array" ref="O39">IF($D39="","",_xlfn.SWITCH($J39,"Equal allocation",ROUND(($G39+$G39*$H39)/12,2),"Weighted Allocation",ROUND(($G39+$G39*$H39)*_xll.ACCOUNTTURNOVER(Connection,$E$10,,$D39,,$E$4,O$2,O$2)/IF($G39=0,12,$G39),2),"Manual Allocation",AA39))</f>
        <v>0</v>
      </c>
      <c r="P39" s="32" cm="1">
        <f t="array" ref="P39">IF($D39="","",_xlfn.SWITCH($J39,"Equal allocation",ROUND(($G39+$G39*$H39)/12,2),"Weighted Allocation",ROUND(($G39+$G39*$H39)*_xll.ACCOUNTTURNOVER(Connection,$E$10,,$D39,,$E$4,P$2,P$2)/IF($G39=0,12,$G39),2),"Manual Allocation",AB39))</f>
        <v>0</v>
      </c>
      <c r="Q39" s="32" cm="1">
        <f t="array" ref="Q39">IF($D39="","",_xlfn.SWITCH($J39,"Equal allocation",ROUND(($G39+$G39*$H39)/12,2),"Weighted Allocation",ROUND(($G39+$G39*$H39)*_xll.ACCOUNTTURNOVER(Connection,$E$10,,$D39,,$E$4,Q$2,Q$2)/IF($G39=0,12,$G39),2),"Manual Allocation",AC39))</f>
        <v>0</v>
      </c>
      <c r="R39" s="32" cm="1">
        <f t="array" ref="R39">IF($D39="","",_xlfn.SWITCH($J39,"Equal allocation",ROUND(($G39+$G39*$H39)/12,2),"Weighted Allocation",ROUND(($G39+$G39*$H39)*_xll.ACCOUNTTURNOVER(Connection,$E$10,,$D39,,$E$4,R$2,R$2)/IF($G39=0,12,$G39),2),"Manual Allocation",AD39))</f>
        <v>0</v>
      </c>
      <c r="S39" s="32" cm="1">
        <f t="array" ref="S39">IF($D39="","",_xlfn.SWITCH($J39,"Equal allocation",ROUND(($G39+$G39*$H39)/12,2),"Weighted Allocation",ROUND(($G39+$G39*$H39)*_xll.ACCOUNTTURNOVER(Connection,$E$10,,$D39,,$E$4,S$2,S$2)/IF($G39=0,12,$G39),2),"Manual Allocation",AE39))</f>
        <v>0</v>
      </c>
      <c r="T39" s="32" cm="1">
        <f t="array" ref="T39">IF($D39="","",_xlfn.SWITCH($J39,"Equal allocation",ROUND(($G39+$G39*$H39)/12,2),"Weighted Allocation",ROUND(($G39+$G39*$H39)*_xll.ACCOUNTTURNOVER(Connection,$E$10,,$D39,,$E$4,T$2,T$2)/IF($G39=0,12,$G39),2),"Manual Allocation",AF39))</f>
        <v>0</v>
      </c>
      <c r="U39" s="32" cm="1">
        <f t="array" ref="U39">IF($D39="","",_xlfn.SWITCH($J39,"Equal allocation",ROUND(($G39+$G39*$H39)/12,2),"Weighted Allocation",ROUND(($G39+$G39*$H39)*_xll.ACCOUNTTURNOVER(Connection,$E$10,,$D39,,$E$4,U$2,U$2)/IF($G39=0,12,$G39),2),"Manual Allocation",AG39))</f>
        <v>0</v>
      </c>
      <c r="V39" s="32" cm="1">
        <f t="array" ref="V39">IF($D39="","",_xlfn.SWITCH($J39,"Equal allocation",ROUND(($G39+$G39*$H39)/12,2),"Weighted Allocation",ROUND(($G39+$G39*$H39)*_xll.ACCOUNTTURNOVER(Connection,$E$10,,$D39,,$E$4,V$2,V$2)/IF($G39=0,12,$G39),2),"Manual Allocation",AH39))</f>
        <v>0</v>
      </c>
      <c r="W39" s="32" cm="1">
        <f t="array" ref="W39">IF($D39="","",_xlfn.SWITCH($J39,"Equal allocation",ROUND(($G39+$G39*$H39)/12,2),"Weighted Allocation",ROUND(($G39+$G39*$H39)*_xll.ACCOUNTTURNOVER(Connection,$E$10,,$D39,,$E$4,W$2,W$2)/IF($G39=0,12,$G39),2),"Manual Allocation",AI39))</f>
        <v>0</v>
      </c>
      <c r="X39" s="32" cm="1">
        <f t="array" ref="X39">IF($D39="","",_xlfn.SWITCH($J39,"Equal allocation",ROUND(($G39+$G39*$H39)/12,2),"Weighted Allocation",ROUND(($G39+$G39*$H39)*_xll.ACCOUNTTURNOVER(Connection,$E$10,,$D39,,$E$4,X$2,X$2)/IF($G39=0,12,$G39),2),"Manual Allocation",AJ39))</f>
        <v>0</v>
      </c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</row>
    <row r="40" spans="1:36" s="27" customFormat="1" x14ac:dyDescent="0.45">
      <c r="A40" s="21"/>
      <c r="B40" s="21"/>
      <c r="C40" s="21"/>
      <c r="D40" s="16" t="str">
        <v>60000</v>
      </c>
      <c r="E40" s="16" t="str">
        <v>000000</v>
      </c>
      <c r="F40" s="16" t="str">
        <v>Purchase expense</v>
      </c>
      <c r="G40" s="17">
        <v>0</v>
      </c>
      <c r="H40" s="40"/>
      <c r="I40" s="18" t="str" cm="1">
        <f t="array" ref="I40">IF($D40="","",_xll.WRITEBACKBUDGET(Connection,$E$4,$E$10,$H$9,FALSE,$D40,$E40,$M40:$X40))</f>
        <v>Pending</v>
      </c>
      <c r="J40" s="18" t="s">
        <v>54</v>
      </c>
      <c r="K40" s="17">
        <f t="shared" si="0"/>
        <v>0</v>
      </c>
      <c r="L40" s="17">
        <f t="shared" si="1"/>
        <v>0</v>
      </c>
      <c r="M40" s="32" cm="1">
        <f t="array" ref="M40">IF($D40="","",_xlfn.SWITCH($J40,"Equal allocation",ROUND(($G40+$G40*$H40)/12,2),"Weighted Allocation",ROUND(($G40+$G40*$H40)*_xll.ACCOUNTTURNOVER(Connection,$E$10,,$D40,,$E$4,M$2,M$2)/IF($G40=0,12,$G40),2),"Manual Allocation",Y40))</f>
        <v>0</v>
      </c>
      <c r="N40" s="32" cm="1">
        <f t="array" ref="N40">IF($D40="","",_xlfn.SWITCH($J40,"Equal allocation",ROUND(($G40+$G40*$H40)/12,2),"Weighted Allocation",ROUND(($G40+$G40*$H40)*_xll.ACCOUNTTURNOVER(Connection,$E$10,,$D40,,$E$4,N$2,N$2)/IF($G40=0,12,$G40),2),"Manual Allocation",Z40))</f>
        <v>0</v>
      </c>
      <c r="O40" s="32" cm="1">
        <f t="array" ref="O40">IF($D40="","",_xlfn.SWITCH($J40,"Equal allocation",ROUND(($G40+$G40*$H40)/12,2),"Weighted Allocation",ROUND(($G40+$G40*$H40)*_xll.ACCOUNTTURNOVER(Connection,$E$10,,$D40,,$E$4,O$2,O$2)/IF($G40=0,12,$G40),2),"Manual Allocation",AA40))</f>
        <v>0</v>
      </c>
      <c r="P40" s="32" cm="1">
        <f t="array" ref="P40">IF($D40="","",_xlfn.SWITCH($J40,"Equal allocation",ROUND(($G40+$G40*$H40)/12,2),"Weighted Allocation",ROUND(($G40+$G40*$H40)*_xll.ACCOUNTTURNOVER(Connection,$E$10,,$D40,,$E$4,P$2,P$2)/IF($G40=0,12,$G40),2),"Manual Allocation",AB40))</f>
        <v>0</v>
      </c>
      <c r="Q40" s="32" cm="1">
        <f t="array" ref="Q40">IF($D40="","",_xlfn.SWITCH($J40,"Equal allocation",ROUND(($G40+$G40*$H40)/12,2),"Weighted Allocation",ROUND(($G40+$G40*$H40)*_xll.ACCOUNTTURNOVER(Connection,$E$10,,$D40,,$E$4,Q$2,Q$2)/IF($G40=0,12,$G40),2),"Manual Allocation",AC40))</f>
        <v>0</v>
      </c>
      <c r="R40" s="32" cm="1">
        <f t="array" ref="R40">IF($D40="","",_xlfn.SWITCH($J40,"Equal allocation",ROUND(($G40+$G40*$H40)/12,2),"Weighted Allocation",ROUND(($G40+$G40*$H40)*_xll.ACCOUNTTURNOVER(Connection,$E$10,,$D40,,$E$4,R$2,R$2)/IF($G40=0,12,$G40),2),"Manual Allocation",AD40))</f>
        <v>0</v>
      </c>
      <c r="S40" s="32" cm="1">
        <f t="array" ref="S40">IF($D40="","",_xlfn.SWITCH($J40,"Equal allocation",ROUND(($G40+$G40*$H40)/12,2),"Weighted Allocation",ROUND(($G40+$G40*$H40)*_xll.ACCOUNTTURNOVER(Connection,$E$10,,$D40,,$E$4,S$2,S$2)/IF($G40=0,12,$G40),2),"Manual Allocation",AE40))</f>
        <v>0</v>
      </c>
      <c r="T40" s="32" cm="1">
        <f t="array" ref="T40">IF($D40="","",_xlfn.SWITCH($J40,"Equal allocation",ROUND(($G40+$G40*$H40)/12,2),"Weighted Allocation",ROUND(($G40+$G40*$H40)*_xll.ACCOUNTTURNOVER(Connection,$E$10,,$D40,,$E$4,T$2,T$2)/IF($G40=0,12,$G40),2),"Manual Allocation",AF40))</f>
        <v>0</v>
      </c>
      <c r="U40" s="32" cm="1">
        <f t="array" ref="U40">IF($D40="","",_xlfn.SWITCH($J40,"Equal allocation",ROUND(($G40+$G40*$H40)/12,2),"Weighted Allocation",ROUND(($G40+$G40*$H40)*_xll.ACCOUNTTURNOVER(Connection,$E$10,,$D40,,$E$4,U$2,U$2)/IF($G40=0,12,$G40),2),"Manual Allocation",AG40))</f>
        <v>0</v>
      </c>
      <c r="V40" s="32" cm="1">
        <f t="array" ref="V40">IF($D40="","",_xlfn.SWITCH($J40,"Equal allocation",ROUND(($G40+$G40*$H40)/12,2),"Weighted Allocation",ROUND(($G40+$G40*$H40)*_xll.ACCOUNTTURNOVER(Connection,$E$10,,$D40,,$E$4,V$2,V$2)/IF($G40=0,12,$G40),2),"Manual Allocation",AH40))</f>
        <v>0</v>
      </c>
      <c r="W40" s="32" cm="1">
        <f t="array" ref="W40">IF($D40="","",_xlfn.SWITCH($J40,"Equal allocation",ROUND(($G40+$G40*$H40)/12,2),"Weighted Allocation",ROUND(($G40+$G40*$H40)*_xll.ACCOUNTTURNOVER(Connection,$E$10,,$D40,,$E$4,W$2,W$2)/IF($G40=0,12,$G40),2),"Manual Allocation",AI40))</f>
        <v>0</v>
      </c>
      <c r="X40" s="32" cm="1">
        <f t="array" ref="X40">IF($D40="","",_xlfn.SWITCH($J40,"Equal allocation",ROUND(($G40+$G40*$H40)/12,2),"Weighted Allocation",ROUND(($G40+$G40*$H40)*_xll.ACCOUNTTURNOVER(Connection,$E$10,,$D40,,$E$4,X$2,X$2)/IF($G40=0,12,$G40),2),"Manual Allocation",AJ40))</f>
        <v>0</v>
      </c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</row>
    <row r="41" spans="1:36" s="27" customFormat="1" x14ac:dyDescent="0.45">
      <c r="A41" s="21"/>
      <c r="B41" s="21"/>
      <c r="C41" s="21"/>
      <c r="D41" s="16" t="str">
        <v>61000</v>
      </c>
      <c r="E41" s="16" t="str">
        <v>000000</v>
      </c>
      <c r="F41" s="16" t="str">
        <v>Advertising Expense</v>
      </c>
      <c r="G41" s="17">
        <v>0</v>
      </c>
      <c r="H41" s="40"/>
      <c r="I41" s="18" t="str" cm="1">
        <f t="array" ref="I41">IF($D41="","",_xll.WRITEBACKBUDGET(Connection,$E$4,$E$10,$H$9,FALSE,$D41,$E41,$M41:$X41))</f>
        <v>Pending</v>
      </c>
      <c r="J41" s="18" t="s">
        <v>54</v>
      </c>
      <c r="K41" s="17">
        <f t="shared" si="0"/>
        <v>0</v>
      </c>
      <c r="L41" s="17">
        <f t="shared" si="1"/>
        <v>0</v>
      </c>
      <c r="M41" s="32" cm="1">
        <f t="array" ref="M41">IF($D41="","",_xlfn.SWITCH($J41,"Equal allocation",ROUND(($G41+$G41*$H41)/12,2),"Weighted Allocation",ROUND(($G41+$G41*$H41)*_xll.ACCOUNTTURNOVER(Connection,$E$10,,$D41,,$E$4,M$2,M$2)/IF($G41=0,12,$G41),2),"Manual Allocation",Y41))</f>
        <v>0</v>
      </c>
      <c r="N41" s="32" cm="1">
        <f t="array" ref="N41">IF($D41="","",_xlfn.SWITCH($J41,"Equal allocation",ROUND(($G41+$G41*$H41)/12,2),"Weighted Allocation",ROUND(($G41+$G41*$H41)*_xll.ACCOUNTTURNOVER(Connection,$E$10,,$D41,,$E$4,N$2,N$2)/IF($G41=0,12,$G41),2),"Manual Allocation",Z41))</f>
        <v>0</v>
      </c>
      <c r="O41" s="32" cm="1">
        <f t="array" ref="O41">IF($D41="","",_xlfn.SWITCH($J41,"Equal allocation",ROUND(($G41+$G41*$H41)/12,2),"Weighted Allocation",ROUND(($G41+$G41*$H41)*_xll.ACCOUNTTURNOVER(Connection,$E$10,,$D41,,$E$4,O$2,O$2)/IF($G41=0,12,$G41),2),"Manual Allocation",AA41))</f>
        <v>0</v>
      </c>
      <c r="P41" s="32" cm="1">
        <f t="array" ref="P41">IF($D41="","",_xlfn.SWITCH($J41,"Equal allocation",ROUND(($G41+$G41*$H41)/12,2),"Weighted Allocation",ROUND(($G41+$G41*$H41)*_xll.ACCOUNTTURNOVER(Connection,$E$10,,$D41,,$E$4,P$2,P$2)/IF($G41=0,12,$G41),2),"Manual Allocation",AB41))</f>
        <v>0</v>
      </c>
      <c r="Q41" s="32" cm="1">
        <f t="array" ref="Q41">IF($D41="","",_xlfn.SWITCH($J41,"Equal allocation",ROUND(($G41+$G41*$H41)/12,2),"Weighted Allocation",ROUND(($G41+$G41*$H41)*_xll.ACCOUNTTURNOVER(Connection,$E$10,,$D41,,$E$4,Q$2,Q$2)/IF($G41=0,12,$G41),2),"Manual Allocation",AC41))</f>
        <v>0</v>
      </c>
      <c r="R41" s="32" cm="1">
        <f t="array" ref="R41">IF($D41="","",_xlfn.SWITCH($J41,"Equal allocation",ROUND(($G41+$G41*$H41)/12,2),"Weighted Allocation",ROUND(($G41+$G41*$H41)*_xll.ACCOUNTTURNOVER(Connection,$E$10,,$D41,,$E$4,R$2,R$2)/IF($G41=0,12,$G41),2),"Manual Allocation",AD41))</f>
        <v>0</v>
      </c>
      <c r="S41" s="32" cm="1">
        <f t="array" ref="S41">IF($D41="","",_xlfn.SWITCH($J41,"Equal allocation",ROUND(($G41+$G41*$H41)/12,2),"Weighted Allocation",ROUND(($G41+$G41*$H41)*_xll.ACCOUNTTURNOVER(Connection,$E$10,,$D41,,$E$4,S$2,S$2)/IF($G41=0,12,$G41),2),"Manual Allocation",AE41))</f>
        <v>0</v>
      </c>
      <c r="T41" s="32" cm="1">
        <f t="array" ref="T41">IF($D41="","",_xlfn.SWITCH($J41,"Equal allocation",ROUND(($G41+$G41*$H41)/12,2),"Weighted Allocation",ROUND(($G41+$G41*$H41)*_xll.ACCOUNTTURNOVER(Connection,$E$10,,$D41,,$E$4,T$2,T$2)/IF($G41=0,12,$G41),2),"Manual Allocation",AF41))</f>
        <v>0</v>
      </c>
      <c r="U41" s="32" cm="1">
        <f t="array" ref="U41">IF($D41="","",_xlfn.SWITCH($J41,"Equal allocation",ROUND(($G41+$G41*$H41)/12,2),"Weighted Allocation",ROUND(($G41+$G41*$H41)*_xll.ACCOUNTTURNOVER(Connection,$E$10,,$D41,,$E$4,U$2,U$2)/IF($G41=0,12,$G41),2),"Manual Allocation",AG41))</f>
        <v>0</v>
      </c>
      <c r="V41" s="32" cm="1">
        <f t="array" ref="V41">IF($D41="","",_xlfn.SWITCH($J41,"Equal allocation",ROUND(($G41+$G41*$H41)/12,2),"Weighted Allocation",ROUND(($G41+$G41*$H41)*_xll.ACCOUNTTURNOVER(Connection,$E$10,,$D41,,$E$4,V$2,V$2)/IF($G41=0,12,$G41),2),"Manual Allocation",AH41))</f>
        <v>0</v>
      </c>
      <c r="W41" s="32" cm="1">
        <f t="array" ref="W41">IF($D41="","",_xlfn.SWITCH($J41,"Equal allocation",ROUND(($G41+$G41*$H41)/12,2),"Weighted Allocation",ROUND(($G41+$G41*$H41)*_xll.ACCOUNTTURNOVER(Connection,$E$10,,$D41,,$E$4,W$2,W$2)/IF($G41=0,12,$G41),2),"Manual Allocation",AI41))</f>
        <v>0</v>
      </c>
      <c r="X41" s="32" cm="1">
        <f t="array" ref="X41">IF($D41="","",_xlfn.SWITCH($J41,"Equal allocation",ROUND(($G41+$G41*$H41)/12,2),"Weighted Allocation",ROUND(($G41+$G41*$H41)*_xll.ACCOUNTTURNOVER(Connection,$E$10,,$D41,,$E$4,X$2,X$2)/IF($G41=0,12,$G41),2),"Manual Allocation",AJ41))</f>
        <v>0</v>
      </c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</row>
    <row r="42" spans="1:36" s="27" customFormat="1" x14ac:dyDescent="0.45">
      <c r="A42" s="21"/>
      <c r="B42" s="21"/>
      <c r="C42" s="21"/>
      <c r="D42" s="16" t="str">
        <v>61100</v>
      </c>
      <c r="E42" s="16" t="str">
        <v>000000</v>
      </c>
      <c r="F42" s="16" t="str">
        <v>Bank Service Charges</v>
      </c>
      <c r="G42" s="17">
        <v>0</v>
      </c>
      <c r="H42" s="40"/>
      <c r="I42" s="18" t="str" cm="1">
        <f t="array" ref="I42">IF($D42="","",_xll.WRITEBACKBUDGET(Connection,$E$4,$E$10,$H$9,FALSE,$D42,$E42,$M42:$X42))</f>
        <v>Pending</v>
      </c>
      <c r="J42" s="18" t="s">
        <v>54</v>
      </c>
      <c r="K42" s="17">
        <f t="shared" si="0"/>
        <v>0</v>
      </c>
      <c r="L42" s="17">
        <f t="shared" si="1"/>
        <v>0</v>
      </c>
      <c r="M42" s="32" cm="1">
        <f t="array" ref="M42">IF($D42="","",_xlfn.SWITCH($J42,"Equal allocation",ROUND(($G42+$G42*$H42)/12,2),"Weighted Allocation",ROUND(($G42+$G42*$H42)*_xll.ACCOUNTTURNOVER(Connection,$E$10,,$D42,,$E$4,M$2,M$2)/IF($G42=0,12,$G42),2),"Manual Allocation",Y42))</f>
        <v>0</v>
      </c>
      <c r="N42" s="32" cm="1">
        <f t="array" ref="N42">IF($D42="","",_xlfn.SWITCH($J42,"Equal allocation",ROUND(($G42+$G42*$H42)/12,2),"Weighted Allocation",ROUND(($G42+$G42*$H42)*_xll.ACCOUNTTURNOVER(Connection,$E$10,,$D42,,$E$4,N$2,N$2)/IF($G42=0,12,$G42),2),"Manual Allocation",Z42))</f>
        <v>0</v>
      </c>
      <c r="O42" s="32" cm="1">
        <f t="array" ref="O42">IF($D42="","",_xlfn.SWITCH($J42,"Equal allocation",ROUND(($G42+$G42*$H42)/12,2),"Weighted Allocation",ROUND(($G42+$G42*$H42)*_xll.ACCOUNTTURNOVER(Connection,$E$10,,$D42,,$E$4,O$2,O$2)/IF($G42=0,12,$G42),2),"Manual Allocation",AA42))</f>
        <v>0</v>
      </c>
      <c r="P42" s="32" cm="1">
        <f t="array" ref="P42">IF($D42="","",_xlfn.SWITCH($J42,"Equal allocation",ROUND(($G42+$G42*$H42)/12,2),"Weighted Allocation",ROUND(($G42+$G42*$H42)*_xll.ACCOUNTTURNOVER(Connection,$E$10,,$D42,,$E$4,P$2,P$2)/IF($G42=0,12,$G42),2),"Manual Allocation",AB42))</f>
        <v>0</v>
      </c>
      <c r="Q42" s="32" cm="1">
        <f t="array" ref="Q42">IF($D42="","",_xlfn.SWITCH($J42,"Equal allocation",ROUND(($G42+$G42*$H42)/12,2),"Weighted Allocation",ROUND(($G42+$G42*$H42)*_xll.ACCOUNTTURNOVER(Connection,$E$10,,$D42,,$E$4,Q$2,Q$2)/IF($G42=0,12,$G42),2),"Manual Allocation",AC42))</f>
        <v>0</v>
      </c>
      <c r="R42" s="32" cm="1">
        <f t="array" ref="R42">IF($D42="","",_xlfn.SWITCH($J42,"Equal allocation",ROUND(($G42+$G42*$H42)/12,2),"Weighted Allocation",ROUND(($G42+$G42*$H42)*_xll.ACCOUNTTURNOVER(Connection,$E$10,,$D42,,$E$4,R$2,R$2)/IF($G42=0,12,$G42),2),"Manual Allocation",AD42))</f>
        <v>0</v>
      </c>
      <c r="S42" s="32" cm="1">
        <f t="array" ref="S42">IF($D42="","",_xlfn.SWITCH($J42,"Equal allocation",ROUND(($G42+$G42*$H42)/12,2),"Weighted Allocation",ROUND(($G42+$G42*$H42)*_xll.ACCOUNTTURNOVER(Connection,$E$10,,$D42,,$E$4,S$2,S$2)/IF($G42=0,12,$G42),2),"Manual Allocation",AE42))</f>
        <v>0</v>
      </c>
      <c r="T42" s="32" cm="1">
        <f t="array" ref="T42">IF($D42="","",_xlfn.SWITCH($J42,"Equal allocation",ROUND(($G42+$G42*$H42)/12,2),"Weighted Allocation",ROUND(($G42+$G42*$H42)*_xll.ACCOUNTTURNOVER(Connection,$E$10,,$D42,,$E$4,T$2,T$2)/IF($G42=0,12,$G42),2),"Manual Allocation",AF42))</f>
        <v>0</v>
      </c>
      <c r="U42" s="32" cm="1">
        <f t="array" ref="U42">IF($D42="","",_xlfn.SWITCH($J42,"Equal allocation",ROUND(($G42+$G42*$H42)/12,2),"Weighted Allocation",ROUND(($G42+$G42*$H42)*_xll.ACCOUNTTURNOVER(Connection,$E$10,,$D42,,$E$4,U$2,U$2)/IF($G42=0,12,$G42),2),"Manual Allocation",AG42))</f>
        <v>0</v>
      </c>
      <c r="V42" s="32" cm="1">
        <f t="array" ref="V42">IF($D42="","",_xlfn.SWITCH($J42,"Equal allocation",ROUND(($G42+$G42*$H42)/12,2),"Weighted Allocation",ROUND(($G42+$G42*$H42)*_xll.ACCOUNTTURNOVER(Connection,$E$10,,$D42,,$E$4,V$2,V$2)/IF($G42=0,12,$G42),2),"Manual Allocation",AH42))</f>
        <v>0</v>
      </c>
      <c r="W42" s="32" cm="1">
        <f t="array" ref="W42">IF($D42="","",_xlfn.SWITCH($J42,"Equal allocation",ROUND(($G42+$G42*$H42)/12,2),"Weighted Allocation",ROUND(($G42+$G42*$H42)*_xll.ACCOUNTTURNOVER(Connection,$E$10,,$D42,,$E$4,W$2,W$2)/IF($G42=0,12,$G42),2),"Manual Allocation",AI42))</f>
        <v>0</v>
      </c>
      <c r="X42" s="32" cm="1">
        <f t="array" ref="X42">IF($D42="","",_xlfn.SWITCH($J42,"Equal allocation",ROUND(($G42+$G42*$H42)/12,2),"Weighted Allocation",ROUND(($G42+$G42*$H42)*_xll.ACCOUNTTURNOVER(Connection,$E$10,,$D42,,$E$4,X$2,X$2)/IF($G42=0,12,$G42),2),"Manual Allocation",AJ42))</f>
        <v>0</v>
      </c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</row>
    <row r="43" spans="1:36" s="27" customFormat="1" x14ac:dyDescent="0.45">
      <c r="A43" s="21"/>
      <c r="B43" s="21"/>
      <c r="C43" s="21"/>
      <c r="D43" s="16" t="str">
        <v>61200</v>
      </c>
      <c r="E43" s="16" t="str">
        <v>000000</v>
      </c>
      <c r="F43" s="16" t="str">
        <v>Business License &amp; Fees</v>
      </c>
      <c r="G43" s="17">
        <v>0</v>
      </c>
      <c r="H43" s="40"/>
      <c r="I43" s="18" t="str" cm="1">
        <f t="array" ref="I43">IF($D43="","",_xll.WRITEBACKBUDGET(Connection,$E$4,$E$10,$H$9,FALSE,$D43,$E43,$M43:$X43))</f>
        <v>Pending</v>
      </c>
      <c r="J43" s="18" t="s">
        <v>54</v>
      </c>
      <c r="K43" s="17">
        <f t="shared" si="0"/>
        <v>0</v>
      </c>
      <c r="L43" s="17">
        <f t="shared" si="1"/>
        <v>0</v>
      </c>
      <c r="M43" s="32" cm="1">
        <f t="array" ref="M43">IF($D43="","",_xlfn.SWITCH($J43,"Equal allocation",ROUND(($G43+$G43*$H43)/12,2),"Weighted Allocation",ROUND(($G43+$G43*$H43)*_xll.ACCOUNTTURNOVER(Connection,$E$10,,$D43,,$E$4,M$2,M$2)/IF($G43=0,12,$G43),2),"Manual Allocation",Y43))</f>
        <v>0</v>
      </c>
      <c r="N43" s="32" cm="1">
        <f t="array" ref="N43">IF($D43="","",_xlfn.SWITCH($J43,"Equal allocation",ROUND(($G43+$G43*$H43)/12,2),"Weighted Allocation",ROUND(($G43+$G43*$H43)*_xll.ACCOUNTTURNOVER(Connection,$E$10,,$D43,,$E$4,N$2,N$2)/IF($G43=0,12,$G43),2),"Manual Allocation",Z43))</f>
        <v>0</v>
      </c>
      <c r="O43" s="32" cm="1">
        <f t="array" ref="O43">IF($D43="","",_xlfn.SWITCH($J43,"Equal allocation",ROUND(($G43+$G43*$H43)/12,2),"Weighted Allocation",ROUND(($G43+$G43*$H43)*_xll.ACCOUNTTURNOVER(Connection,$E$10,,$D43,,$E$4,O$2,O$2)/IF($G43=0,12,$G43),2),"Manual Allocation",AA43))</f>
        <v>0</v>
      </c>
      <c r="P43" s="32" cm="1">
        <f t="array" ref="P43">IF($D43="","",_xlfn.SWITCH($J43,"Equal allocation",ROUND(($G43+$G43*$H43)/12,2),"Weighted Allocation",ROUND(($G43+$G43*$H43)*_xll.ACCOUNTTURNOVER(Connection,$E$10,,$D43,,$E$4,P$2,P$2)/IF($G43=0,12,$G43),2),"Manual Allocation",AB43))</f>
        <v>0</v>
      </c>
      <c r="Q43" s="32" cm="1">
        <f t="array" ref="Q43">IF($D43="","",_xlfn.SWITCH($J43,"Equal allocation",ROUND(($G43+$G43*$H43)/12,2),"Weighted Allocation",ROUND(($G43+$G43*$H43)*_xll.ACCOUNTTURNOVER(Connection,$E$10,,$D43,,$E$4,Q$2,Q$2)/IF($G43=0,12,$G43),2),"Manual Allocation",AC43))</f>
        <v>0</v>
      </c>
      <c r="R43" s="32" cm="1">
        <f t="array" ref="R43">IF($D43="","",_xlfn.SWITCH($J43,"Equal allocation",ROUND(($G43+$G43*$H43)/12,2),"Weighted Allocation",ROUND(($G43+$G43*$H43)*_xll.ACCOUNTTURNOVER(Connection,$E$10,,$D43,,$E$4,R$2,R$2)/IF($G43=0,12,$G43),2),"Manual Allocation",AD43))</f>
        <v>0</v>
      </c>
      <c r="S43" s="32" cm="1">
        <f t="array" ref="S43">IF($D43="","",_xlfn.SWITCH($J43,"Equal allocation",ROUND(($G43+$G43*$H43)/12,2),"Weighted Allocation",ROUND(($G43+$G43*$H43)*_xll.ACCOUNTTURNOVER(Connection,$E$10,,$D43,,$E$4,S$2,S$2)/IF($G43=0,12,$G43),2),"Manual Allocation",AE43))</f>
        <v>0</v>
      </c>
      <c r="T43" s="32" cm="1">
        <f t="array" ref="T43">IF($D43="","",_xlfn.SWITCH($J43,"Equal allocation",ROUND(($G43+$G43*$H43)/12,2),"Weighted Allocation",ROUND(($G43+$G43*$H43)*_xll.ACCOUNTTURNOVER(Connection,$E$10,,$D43,,$E$4,T$2,T$2)/IF($G43=0,12,$G43),2),"Manual Allocation",AF43))</f>
        <v>0</v>
      </c>
      <c r="U43" s="32" cm="1">
        <f t="array" ref="U43">IF($D43="","",_xlfn.SWITCH($J43,"Equal allocation",ROUND(($G43+$G43*$H43)/12,2),"Weighted Allocation",ROUND(($G43+$G43*$H43)*_xll.ACCOUNTTURNOVER(Connection,$E$10,,$D43,,$E$4,U$2,U$2)/IF($G43=0,12,$G43),2),"Manual Allocation",AG43))</f>
        <v>0</v>
      </c>
      <c r="V43" s="32" cm="1">
        <f t="array" ref="V43">IF($D43="","",_xlfn.SWITCH($J43,"Equal allocation",ROUND(($G43+$G43*$H43)/12,2),"Weighted Allocation",ROUND(($G43+$G43*$H43)*_xll.ACCOUNTTURNOVER(Connection,$E$10,,$D43,,$E$4,V$2,V$2)/IF($G43=0,12,$G43),2),"Manual Allocation",AH43))</f>
        <v>0</v>
      </c>
      <c r="W43" s="32" cm="1">
        <f t="array" ref="W43">IF($D43="","",_xlfn.SWITCH($J43,"Equal allocation",ROUND(($G43+$G43*$H43)/12,2),"Weighted Allocation",ROUND(($G43+$G43*$H43)*_xll.ACCOUNTTURNOVER(Connection,$E$10,,$D43,,$E$4,W$2,W$2)/IF($G43=0,12,$G43),2),"Manual Allocation",AI43))</f>
        <v>0</v>
      </c>
      <c r="X43" s="32" cm="1">
        <f t="array" ref="X43">IF($D43="","",_xlfn.SWITCH($J43,"Equal allocation",ROUND(($G43+$G43*$H43)/12,2),"Weighted Allocation",ROUND(($G43+$G43*$H43)*_xll.ACCOUNTTURNOVER(Connection,$E$10,,$D43,,$E$4,X$2,X$2)/IF($G43=0,12,$G43),2),"Manual Allocation",AJ43))</f>
        <v>0</v>
      </c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</row>
    <row r="44" spans="1:36" s="27" customFormat="1" x14ac:dyDescent="0.45">
      <c r="A44" s="21"/>
      <c r="B44" s="21"/>
      <c r="C44" s="21"/>
      <c r="D44" s="16"/>
      <c r="E44" s="16"/>
      <c r="F44" s="16"/>
      <c r="G44" s="17"/>
      <c r="H44" s="40"/>
      <c r="I44" s="18" t="str" cm="1">
        <f t="array" ref="I44">IF($D44="","",_xll.WRITEBACKBUDGET(Connection,$E$4,$E$10,$H$9,FALSE,$D44,$E44,$M44:$X44))</f>
        <v/>
      </c>
      <c r="J44" s="18"/>
      <c r="K44" s="17" t="str">
        <f t="shared" si="0"/>
        <v/>
      </c>
      <c r="L44" s="17" t="str">
        <f t="shared" si="1"/>
        <v/>
      </c>
      <c r="M44" s="32" t="str" cm="1">
        <f t="array" ref="M44">IF($D44="","",_xlfn.SWITCH($J44,"Equal allocation",ROUND(($G44+$G44*$H44)/12,2),"Weighted Allocation",ROUND(($G44+$G44*$H44)*_xll.ACCOUNTTURNOVER(Connection,$E$10,,$D44,,$E$4,M$2,M$2)/IF($G44=0,12,$G44),2),"Manual Allocation",Y44))</f>
        <v/>
      </c>
      <c r="N44" s="32" t="str" cm="1">
        <f t="array" ref="N44">IF($D44="","",_xlfn.SWITCH($J44,"Equal allocation",ROUND(($G44+$G44*$H44)/12,2),"Weighted Allocation",ROUND(($G44+$G44*$H44)*_xll.ACCOUNTTURNOVER(Connection,$E$10,,$D44,,$E$4,N$2,N$2)/IF($G44=0,12,$G44),2),"Manual Allocation",Z44))</f>
        <v/>
      </c>
      <c r="O44" s="32" t="str" cm="1">
        <f t="array" ref="O44">IF($D44="","",_xlfn.SWITCH($J44,"Equal allocation",ROUND(($G44+$G44*$H44)/12,2),"Weighted Allocation",ROUND(($G44+$G44*$H44)*_xll.ACCOUNTTURNOVER(Connection,$E$10,,$D44,,$E$4,O$2,O$2)/IF($G44=0,12,$G44),2),"Manual Allocation",AA44))</f>
        <v/>
      </c>
      <c r="P44" s="32" t="str" cm="1">
        <f t="array" ref="P44">IF($D44="","",_xlfn.SWITCH($J44,"Equal allocation",ROUND(($G44+$G44*$H44)/12,2),"Weighted Allocation",ROUND(($G44+$G44*$H44)*_xll.ACCOUNTTURNOVER(Connection,$E$10,,$D44,,$E$4,P$2,P$2)/IF($G44=0,12,$G44),2),"Manual Allocation",AB44))</f>
        <v/>
      </c>
      <c r="Q44" s="32" t="str" cm="1">
        <f t="array" ref="Q44">IF($D44="","",_xlfn.SWITCH($J44,"Equal allocation",ROUND(($G44+$G44*$H44)/12,2),"Weighted Allocation",ROUND(($G44+$G44*$H44)*_xll.ACCOUNTTURNOVER(Connection,$E$10,,$D44,,$E$4,Q$2,Q$2)/IF($G44=0,12,$G44),2),"Manual Allocation",AC44))</f>
        <v/>
      </c>
      <c r="R44" s="32" t="str" cm="1">
        <f t="array" ref="R44">IF($D44="","",_xlfn.SWITCH($J44,"Equal allocation",ROUND(($G44+$G44*$H44)/12,2),"Weighted Allocation",ROUND(($G44+$G44*$H44)*_xll.ACCOUNTTURNOVER(Connection,$E$10,,$D44,,$E$4,R$2,R$2)/IF($G44=0,12,$G44),2),"Manual Allocation",AD44))</f>
        <v/>
      </c>
      <c r="S44" s="32" t="str" cm="1">
        <f t="array" ref="S44">IF($D44="","",_xlfn.SWITCH($J44,"Equal allocation",ROUND(($G44+$G44*$H44)/12,2),"Weighted Allocation",ROUND(($G44+$G44*$H44)*_xll.ACCOUNTTURNOVER(Connection,$E$10,,$D44,,$E$4,S$2,S$2)/IF($G44=0,12,$G44),2),"Manual Allocation",AE44))</f>
        <v/>
      </c>
      <c r="T44" s="32" t="str" cm="1">
        <f t="array" ref="T44">IF($D44="","",_xlfn.SWITCH($J44,"Equal allocation",ROUND(($G44+$G44*$H44)/12,2),"Weighted Allocation",ROUND(($G44+$G44*$H44)*_xll.ACCOUNTTURNOVER(Connection,$E$10,,$D44,,$E$4,T$2,T$2)/IF($G44=0,12,$G44),2),"Manual Allocation",AF44))</f>
        <v/>
      </c>
      <c r="U44" s="32" t="str" cm="1">
        <f t="array" ref="U44">IF($D44="","",_xlfn.SWITCH($J44,"Equal allocation",ROUND(($G44+$G44*$H44)/12,2),"Weighted Allocation",ROUND(($G44+$G44*$H44)*_xll.ACCOUNTTURNOVER(Connection,$E$10,,$D44,,$E$4,U$2,U$2)/IF($G44=0,12,$G44),2),"Manual Allocation",AG44))</f>
        <v/>
      </c>
      <c r="V44" s="32" t="str" cm="1">
        <f t="array" ref="V44">IF($D44="","",_xlfn.SWITCH($J44,"Equal allocation",ROUND(($G44+$G44*$H44)/12,2),"Weighted Allocation",ROUND(($G44+$G44*$H44)*_xll.ACCOUNTTURNOVER(Connection,$E$10,,$D44,,$E$4,V$2,V$2)/IF($G44=0,12,$G44),2),"Manual Allocation",AH44))</f>
        <v/>
      </c>
      <c r="W44" s="32" t="str" cm="1">
        <f t="array" ref="W44">IF($D44="","",_xlfn.SWITCH($J44,"Equal allocation",ROUND(($G44+$G44*$H44)/12,2),"Weighted Allocation",ROUND(($G44+$G44*$H44)*_xll.ACCOUNTTURNOVER(Connection,$E$10,,$D44,,$E$4,W$2,W$2)/IF($G44=0,12,$G44),2),"Manual Allocation",AI44))</f>
        <v/>
      </c>
      <c r="X44" s="32" t="str" cm="1">
        <f t="array" ref="X44">IF($D44="","",_xlfn.SWITCH($J44,"Equal allocation",ROUND(($G44+$G44*$H44)/12,2),"Weighted Allocation",ROUND(($G44+$G44*$H44)*_xll.ACCOUNTTURNOVER(Connection,$E$10,,$D44,,$E$4,X$2,X$2)/IF($G44=0,12,$G44),2),"Manual Allocation",AJ44))</f>
        <v/>
      </c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</row>
    <row r="45" spans="1:36" s="27" customFormat="1" x14ac:dyDescent="0.45">
      <c r="A45" s="21"/>
      <c r="B45" s="21"/>
      <c r="C45" s="21"/>
      <c r="D45" s="16"/>
      <c r="E45" s="16"/>
      <c r="F45" s="16"/>
      <c r="G45" s="17"/>
      <c r="H45" s="40"/>
      <c r="I45" s="18" t="str" cm="1">
        <f t="array" ref="I45">IF($D45="","",_xll.WRITEBACKBUDGET(Connection,$E$4,$E$10,$H$9,FALSE,$D45,$E45,$M45:$X45))</f>
        <v/>
      </c>
      <c r="J45" s="18"/>
      <c r="K45" s="17" t="str">
        <f t="shared" si="0"/>
        <v/>
      </c>
      <c r="L45" s="17" t="str">
        <f t="shared" si="1"/>
        <v/>
      </c>
      <c r="M45" s="32" t="str" cm="1">
        <f t="array" ref="M45">IF($D45="","",_xlfn.SWITCH($J45,"Equal allocation",ROUND(($G45+$G45*$H45)/12,2),"Weighted Allocation",ROUND(($G45+$G45*$H45)*_xll.ACCOUNTTURNOVER(Connection,$E$10,,$D45,,$E$4,M$2,M$2)/IF($G45=0,12,$G45),2),"Manual Allocation",Y45))</f>
        <v/>
      </c>
      <c r="N45" s="32" t="str" cm="1">
        <f t="array" ref="N45">IF($D45="","",_xlfn.SWITCH($J45,"Equal allocation",ROUND(($G45+$G45*$H45)/12,2),"Weighted Allocation",ROUND(($G45+$G45*$H45)*_xll.ACCOUNTTURNOVER(Connection,$E$10,,$D45,,$E$4,N$2,N$2)/IF($G45=0,12,$G45),2),"Manual Allocation",Z45))</f>
        <v/>
      </c>
      <c r="O45" s="32" t="str" cm="1">
        <f t="array" ref="O45">IF($D45="","",_xlfn.SWITCH($J45,"Equal allocation",ROUND(($G45+$G45*$H45)/12,2),"Weighted Allocation",ROUND(($G45+$G45*$H45)*_xll.ACCOUNTTURNOVER(Connection,$E$10,,$D45,,$E$4,O$2,O$2)/IF($G45=0,12,$G45),2),"Manual Allocation",AA45))</f>
        <v/>
      </c>
      <c r="P45" s="32" t="str" cm="1">
        <f t="array" ref="P45">IF($D45="","",_xlfn.SWITCH($J45,"Equal allocation",ROUND(($G45+$G45*$H45)/12,2),"Weighted Allocation",ROUND(($G45+$G45*$H45)*_xll.ACCOUNTTURNOVER(Connection,$E$10,,$D45,,$E$4,P$2,P$2)/IF($G45=0,12,$G45),2),"Manual Allocation",AB45))</f>
        <v/>
      </c>
      <c r="Q45" s="32" t="str" cm="1">
        <f t="array" ref="Q45">IF($D45="","",_xlfn.SWITCH($J45,"Equal allocation",ROUND(($G45+$G45*$H45)/12,2),"Weighted Allocation",ROUND(($G45+$G45*$H45)*_xll.ACCOUNTTURNOVER(Connection,$E$10,,$D45,,$E$4,Q$2,Q$2)/IF($G45=0,12,$G45),2),"Manual Allocation",AC45))</f>
        <v/>
      </c>
      <c r="R45" s="32" t="str" cm="1">
        <f t="array" ref="R45">IF($D45="","",_xlfn.SWITCH($J45,"Equal allocation",ROUND(($G45+$G45*$H45)/12,2),"Weighted Allocation",ROUND(($G45+$G45*$H45)*_xll.ACCOUNTTURNOVER(Connection,$E$10,,$D45,,$E$4,R$2,R$2)/IF($G45=0,12,$G45),2),"Manual Allocation",AD45))</f>
        <v/>
      </c>
      <c r="S45" s="32" t="str" cm="1">
        <f t="array" ref="S45">IF($D45="","",_xlfn.SWITCH($J45,"Equal allocation",ROUND(($G45+$G45*$H45)/12,2),"Weighted Allocation",ROUND(($G45+$G45*$H45)*_xll.ACCOUNTTURNOVER(Connection,$E$10,,$D45,,$E$4,S$2,S$2)/IF($G45=0,12,$G45),2),"Manual Allocation",AE45))</f>
        <v/>
      </c>
      <c r="T45" s="32" t="str" cm="1">
        <f t="array" ref="T45">IF($D45="","",_xlfn.SWITCH($J45,"Equal allocation",ROUND(($G45+$G45*$H45)/12,2),"Weighted Allocation",ROUND(($G45+$G45*$H45)*_xll.ACCOUNTTURNOVER(Connection,$E$10,,$D45,,$E$4,T$2,T$2)/IF($G45=0,12,$G45),2),"Manual Allocation",AF45))</f>
        <v/>
      </c>
      <c r="U45" s="32" t="str" cm="1">
        <f t="array" ref="U45">IF($D45="","",_xlfn.SWITCH($J45,"Equal allocation",ROUND(($G45+$G45*$H45)/12,2),"Weighted Allocation",ROUND(($G45+$G45*$H45)*_xll.ACCOUNTTURNOVER(Connection,$E$10,,$D45,,$E$4,U$2,U$2)/IF($G45=0,12,$G45),2),"Manual Allocation",AG45))</f>
        <v/>
      </c>
      <c r="V45" s="32" t="str" cm="1">
        <f t="array" ref="V45">IF($D45="","",_xlfn.SWITCH($J45,"Equal allocation",ROUND(($G45+$G45*$H45)/12,2),"Weighted Allocation",ROUND(($G45+$G45*$H45)*_xll.ACCOUNTTURNOVER(Connection,$E$10,,$D45,,$E$4,V$2,V$2)/IF($G45=0,12,$G45),2),"Manual Allocation",AH45))</f>
        <v/>
      </c>
      <c r="W45" s="32" t="str" cm="1">
        <f t="array" ref="W45">IF($D45="","",_xlfn.SWITCH($J45,"Equal allocation",ROUND(($G45+$G45*$H45)/12,2),"Weighted Allocation",ROUND(($G45+$G45*$H45)*_xll.ACCOUNTTURNOVER(Connection,$E$10,,$D45,,$E$4,W$2,W$2)/IF($G45=0,12,$G45),2),"Manual Allocation",AI45))</f>
        <v/>
      </c>
      <c r="X45" s="32" t="str" cm="1">
        <f t="array" ref="X45">IF($D45="","",_xlfn.SWITCH($J45,"Equal allocation",ROUND(($G45+$G45*$H45)/12,2),"Weighted Allocation",ROUND(($G45+$G45*$H45)*_xll.ACCOUNTTURNOVER(Connection,$E$10,,$D45,,$E$4,X$2,X$2)/IF($G45=0,12,$G45),2),"Manual Allocation",AJ45))</f>
        <v/>
      </c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</row>
    <row r="46" spans="1:36" s="27" customFormat="1" x14ac:dyDescent="0.45">
      <c r="A46" s="21"/>
      <c r="B46" s="21"/>
      <c r="C46" s="21"/>
      <c r="D46" s="16"/>
      <c r="E46" s="16"/>
      <c r="F46" s="16"/>
      <c r="G46" s="17"/>
      <c r="H46" s="40"/>
      <c r="I46" s="18" t="str" cm="1">
        <f t="array" ref="I46">IF($D46="","",_xll.WRITEBACKBUDGET(Connection,$E$4,$E$10,$H$9,FALSE,$D46,$E46,$M46:$X46))</f>
        <v/>
      </c>
      <c r="J46" s="18"/>
      <c r="K46" s="17" t="str">
        <f t="shared" si="0"/>
        <v/>
      </c>
      <c r="L46" s="17" t="str">
        <f t="shared" si="1"/>
        <v/>
      </c>
      <c r="M46" s="32" t="str" cm="1">
        <f t="array" ref="M46">IF($D46="","",_xlfn.SWITCH($J46,"Equal allocation",ROUND(($G46+$G46*$H46)/12,2),"Weighted Allocation",ROUND(($G46+$G46*$H46)*_xll.ACCOUNTTURNOVER(Connection,$E$10,,$D46,,$E$4,M$2,M$2)/IF($G46=0,12,$G46),2),"Manual Allocation",Y46))</f>
        <v/>
      </c>
      <c r="N46" s="32" t="str" cm="1">
        <f t="array" ref="N46">IF($D46="","",_xlfn.SWITCH($J46,"Equal allocation",ROUND(($G46+$G46*$H46)/12,2),"Weighted Allocation",ROUND(($G46+$G46*$H46)*_xll.ACCOUNTTURNOVER(Connection,$E$10,,$D46,,$E$4,N$2,N$2)/IF($G46=0,12,$G46),2),"Manual Allocation",Z46))</f>
        <v/>
      </c>
      <c r="O46" s="32" t="str" cm="1">
        <f t="array" ref="O46">IF($D46="","",_xlfn.SWITCH($J46,"Equal allocation",ROUND(($G46+$G46*$H46)/12,2),"Weighted Allocation",ROUND(($G46+$G46*$H46)*_xll.ACCOUNTTURNOVER(Connection,$E$10,,$D46,,$E$4,O$2,O$2)/IF($G46=0,12,$G46),2),"Manual Allocation",AA46))</f>
        <v/>
      </c>
      <c r="P46" s="32" t="str" cm="1">
        <f t="array" ref="P46">IF($D46="","",_xlfn.SWITCH($J46,"Equal allocation",ROUND(($G46+$G46*$H46)/12,2),"Weighted Allocation",ROUND(($G46+$G46*$H46)*_xll.ACCOUNTTURNOVER(Connection,$E$10,,$D46,,$E$4,P$2,P$2)/IF($G46=0,12,$G46),2),"Manual Allocation",AB46))</f>
        <v/>
      </c>
      <c r="Q46" s="32" t="str" cm="1">
        <f t="array" ref="Q46">IF($D46="","",_xlfn.SWITCH($J46,"Equal allocation",ROUND(($G46+$G46*$H46)/12,2),"Weighted Allocation",ROUND(($G46+$G46*$H46)*_xll.ACCOUNTTURNOVER(Connection,$E$10,,$D46,,$E$4,Q$2,Q$2)/IF($G46=0,12,$G46),2),"Manual Allocation",AC46))</f>
        <v/>
      </c>
      <c r="R46" s="32" t="str" cm="1">
        <f t="array" ref="R46">IF($D46="","",_xlfn.SWITCH($J46,"Equal allocation",ROUND(($G46+$G46*$H46)/12,2),"Weighted Allocation",ROUND(($G46+$G46*$H46)*_xll.ACCOUNTTURNOVER(Connection,$E$10,,$D46,,$E$4,R$2,R$2)/IF($G46=0,12,$G46),2),"Manual Allocation",AD46))</f>
        <v/>
      </c>
      <c r="S46" s="32" t="str" cm="1">
        <f t="array" ref="S46">IF($D46="","",_xlfn.SWITCH($J46,"Equal allocation",ROUND(($G46+$G46*$H46)/12,2),"Weighted Allocation",ROUND(($G46+$G46*$H46)*_xll.ACCOUNTTURNOVER(Connection,$E$10,,$D46,,$E$4,S$2,S$2)/IF($G46=0,12,$G46),2),"Manual Allocation",AE46))</f>
        <v/>
      </c>
      <c r="T46" s="32" t="str" cm="1">
        <f t="array" ref="T46">IF($D46="","",_xlfn.SWITCH($J46,"Equal allocation",ROUND(($G46+$G46*$H46)/12,2),"Weighted Allocation",ROUND(($G46+$G46*$H46)*_xll.ACCOUNTTURNOVER(Connection,$E$10,,$D46,,$E$4,T$2,T$2)/IF($G46=0,12,$G46),2),"Manual Allocation",AF46))</f>
        <v/>
      </c>
      <c r="U46" s="32" t="str" cm="1">
        <f t="array" ref="U46">IF($D46="","",_xlfn.SWITCH($J46,"Equal allocation",ROUND(($G46+$G46*$H46)/12,2),"Weighted Allocation",ROUND(($G46+$G46*$H46)*_xll.ACCOUNTTURNOVER(Connection,$E$10,,$D46,,$E$4,U$2,U$2)/IF($G46=0,12,$G46),2),"Manual Allocation",AG46))</f>
        <v/>
      </c>
      <c r="V46" s="32" t="str" cm="1">
        <f t="array" ref="V46">IF($D46="","",_xlfn.SWITCH($J46,"Equal allocation",ROUND(($G46+$G46*$H46)/12,2),"Weighted Allocation",ROUND(($G46+$G46*$H46)*_xll.ACCOUNTTURNOVER(Connection,$E$10,,$D46,,$E$4,V$2,V$2)/IF($G46=0,12,$G46),2),"Manual Allocation",AH46))</f>
        <v/>
      </c>
      <c r="W46" s="32" t="str" cm="1">
        <f t="array" ref="W46">IF($D46="","",_xlfn.SWITCH($J46,"Equal allocation",ROUND(($G46+$G46*$H46)/12,2),"Weighted Allocation",ROUND(($G46+$G46*$H46)*_xll.ACCOUNTTURNOVER(Connection,$E$10,,$D46,,$E$4,W$2,W$2)/IF($G46=0,12,$G46),2),"Manual Allocation",AI46))</f>
        <v/>
      </c>
      <c r="X46" s="32" t="str" cm="1">
        <f t="array" ref="X46">IF($D46="","",_xlfn.SWITCH($J46,"Equal allocation",ROUND(($G46+$G46*$H46)/12,2),"Weighted Allocation",ROUND(($G46+$G46*$H46)*_xll.ACCOUNTTURNOVER(Connection,$E$10,,$D46,,$E$4,X$2,X$2)/IF($G46=0,12,$G46),2),"Manual Allocation",AJ46))</f>
        <v/>
      </c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</row>
    <row r="47" spans="1:36" s="27" customFormat="1" x14ac:dyDescent="0.45">
      <c r="A47" s="21"/>
      <c r="B47" s="21"/>
      <c r="C47" s="21"/>
      <c r="D47" s="16"/>
      <c r="E47" s="16"/>
      <c r="F47" s="16"/>
      <c r="G47" s="17"/>
      <c r="H47" s="40"/>
      <c r="I47" s="18" t="str" cm="1">
        <f t="array" ref="I47">IF($D47="","",_xll.WRITEBACKBUDGET(Connection,$E$4,$E$10,$H$9,FALSE,$D47,$E47,$M47:$X47))</f>
        <v/>
      </c>
      <c r="J47" s="18"/>
      <c r="K47" s="17" t="str">
        <f t="shared" si="0"/>
        <v/>
      </c>
      <c r="L47" s="17" t="str">
        <f t="shared" si="1"/>
        <v/>
      </c>
      <c r="M47" s="32" t="str" cm="1">
        <f t="array" ref="M47">IF($D47="","",_xlfn.SWITCH($J47,"Equal allocation",ROUND(($G47+$G47*$H47)/12,2),"Weighted Allocation",ROUND(($G47+$G47*$H47)*_xll.ACCOUNTTURNOVER(Connection,$E$10,,$D47,,$E$4,M$2,M$2)/IF($G47=0,12,$G47),2),"Manual Allocation",Y47))</f>
        <v/>
      </c>
      <c r="N47" s="32" t="str" cm="1">
        <f t="array" ref="N47">IF($D47="","",_xlfn.SWITCH($J47,"Equal allocation",ROUND(($G47+$G47*$H47)/12,2),"Weighted Allocation",ROUND(($G47+$G47*$H47)*_xll.ACCOUNTTURNOVER(Connection,$E$10,,$D47,,$E$4,N$2,N$2)/IF($G47=0,12,$G47),2),"Manual Allocation",Z47))</f>
        <v/>
      </c>
      <c r="O47" s="32" t="str" cm="1">
        <f t="array" ref="O47">IF($D47="","",_xlfn.SWITCH($J47,"Equal allocation",ROUND(($G47+$G47*$H47)/12,2),"Weighted Allocation",ROUND(($G47+$G47*$H47)*_xll.ACCOUNTTURNOVER(Connection,$E$10,,$D47,,$E$4,O$2,O$2)/IF($G47=0,12,$G47),2),"Manual Allocation",AA47))</f>
        <v/>
      </c>
      <c r="P47" s="32" t="str" cm="1">
        <f t="array" ref="P47">IF($D47="","",_xlfn.SWITCH($J47,"Equal allocation",ROUND(($G47+$G47*$H47)/12,2),"Weighted Allocation",ROUND(($G47+$G47*$H47)*_xll.ACCOUNTTURNOVER(Connection,$E$10,,$D47,,$E$4,P$2,P$2)/IF($G47=0,12,$G47),2),"Manual Allocation",AB47))</f>
        <v/>
      </c>
      <c r="Q47" s="32" t="str" cm="1">
        <f t="array" ref="Q47">IF($D47="","",_xlfn.SWITCH($J47,"Equal allocation",ROUND(($G47+$G47*$H47)/12,2),"Weighted Allocation",ROUND(($G47+$G47*$H47)*_xll.ACCOUNTTURNOVER(Connection,$E$10,,$D47,,$E$4,Q$2,Q$2)/IF($G47=0,12,$G47),2),"Manual Allocation",AC47))</f>
        <v/>
      </c>
      <c r="R47" s="32" t="str" cm="1">
        <f t="array" ref="R47">IF($D47="","",_xlfn.SWITCH($J47,"Equal allocation",ROUND(($G47+$G47*$H47)/12,2),"Weighted Allocation",ROUND(($G47+$G47*$H47)*_xll.ACCOUNTTURNOVER(Connection,$E$10,,$D47,,$E$4,R$2,R$2)/IF($G47=0,12,$G47),2),"Manual Allocation",AD47))</f>
        <v/>
      </c>
      <c r="S47" s="32" t="str" cm="1">
        <f t="array" ref="S47">IF($D47="","",_xlfn.SWITCH($J47,"Equal allocation",ROUND(($G47+$G47*$H47)/12,2),"Weighted Allocation",ROUND(($G47+$G47*$H47)*_xll.ACCOUNTTURNOVER(Connection,$E$10,,$D47,,$E$4,S$2,S$2)/IF($G47=0,12,$G47),2),"Manual Allocation",AE47))</f>
        <v/>
      </c>
      <c r="T47" s="32" t="str" cm="1">
        <f t="array" ref="T47">IF($D47="","",_xlfn.SWITCH($J47,"Equal allocation",ROUND(($G47+$G47*$H47)/12,2),"Weighted Allocation",ROUND(($G47+$G47*$H47)*_xll.ACCOUNTTURNOVER(Connection,$E$10,,$D47,,$E$4,T$2,T$2)/IF($G47=0,12,$G47),2),"Manual Allocation",AF47))</f>
        <v/>
      </c>
      <c r="U47" s="32" t="str" cm="1">
        <f t="array" ref="U47">IF($D47="","",_xlfn.SWITCH($J47,"Equal allocation",ROUND(($G47+$G47*$H47)/12,2),"Weighted Allocation",ROUND(($G47+$G47*$H47)*_xll.ACCOUNTTURNOVER(Connection,$E$10,,$D47,,$E$4,U$2,U$2)/IF($G47=0,12,$G47),2),"Manual Allocation",AG47))</f>
        <v/>
      </c>
      <c r="V47" s="32" t="str" cm="1">
        <f t="array" ref="V47">IF($D47="","",_xlfn.SWITCH($J47,"Equal allocation",ROUND(($G47+$G47*$H47)/12,2),"Weighted Allocation",ROUND(($G47+$G47*$H47)*_xll.ACCOUNTTURNOVER(Connection,$E$10,,$D47,,$E$4,V$2,V$2)/IF($G47=0,12,$G47),2),"Manual Allocation",AH47))</f>
        <v/>
      </c>
      <c r="W47" s="32" t="str" cm="1">
        <f t="array" ref="W47">IF($D47="","",_xlfn.SWITCH($J47,"Equal allocation",ROUND(($G47+$G47*$H47)/12,2),"Weighted Allocation",ROUND(($G47+$G47*$H47)*_xll.ACCOUNTTURNOVER(Connection,$E$10,,$D47,,$E$4,W$2,W$2)/IF($G47=0,12,$G47),2),"Manual Allocation",AI47))</f>
        <v/>
      </c>
      <c r="X47" s="32" t="str" cm="1">
        <f t="array" ref="X47">IF($D47="","",_xlfn.SWITCH($J47,"Equal allocation",ROUND(($G47+$G47*$H47)/12,2),"Weighted Allocation",ROUND(($G47+$G47*$H47)*_xll.ACCOUNTTURNOVER(Connection,$E$10,,$D47,,$E$4,X$2,X$2)/IF($G47=0,12,$G47),2),"Manual Allocation",AJ47))</f>
        <v/>
      </c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</row>
    <row r="48" spans="1:36" s="27" customFormat="1" x14ac:dyDescent="0.45">
      <c r="A48" s="21"/>
      <c r="B48" s="21"/>
      <c r="C48" s="21"/>
      <c r="D48" s="16"/>
      <c r="E48" s="16"/>
      <c r="F48" s="16"/>
      <c r="G48" s="17"/>
      <c r="H48" s="40"/>
      <c r="I48" s="18" t="str" cm="1">
        <f t="array" ref="I48">IF($D48="","",_xll.WRITEBACKBUDGET(Connection,$E$4,$E$10,$H$9,FALSE,$D48,$E48,$M48:$X48))</f>
        <v/>
      </c>
      <c r="J48" s="18"/>
      <c r="K48" s="17" t="str">
        <f t="shared" si="0"/>
        <v/>
      </c>
      <c r="L48" s="17" t="str">
        <f t="shared" si="1"/>
        <v/>
      </c>
      <c r="M48" s="32" t="str" cm="1">
        <f t="array" ref="M48">IF($D48="","",_xlfn.SWITCH($J48,"Equal allocation",ROUND(($G48+$G48*$H48)/12,2),"Weighted Allocation",ROUND(($G48+$G48*$H48)*_xll.ACCOUNTTURNOVER(Connection,$E$10,,$D48,,$E$4,M$2,M$2)/IF($G48=0,12,$G48),2),"Manual Allocation",Y48))</f>
        <v/>
      </c>
      <c r="N48" s="32" t="str" cm="1">
        <f t="array" ref="N48">IF($D48="","",_xlfn.SWITCH($J48,"Equal allocation",ROUND(($G48+$G48*$H48)/12,2),"Weighted Allocation",ROUND(($G48+$G48*$H48)*_xll.ACCOUNTTURNOVER(Connection,$E$10,,$D48,,$E$4,N$2,N$2)/IF($G48=0,12,$G48),2),"Manual Allocation",Z48))</f>
        <v/>
      </c>
      <c r="O48" s="32" t="str" cm="1">
        <f t="array" ref="O48">IF($D48="","",_xlfn.SWITCH($J48,"Equal allocation",ROUND(($G48+$G48*$H48)/12,2),"Weighted Allocation",ROUND(($G48+$G48*$H48)*_xll.ACCOUNTTURNOVER(Connection,$E$10,,$D48,,$E$4,O$2,O$2)/IF($G48=0,12,$G48),2),"Manual Allocation",AA48))</f>
        <v/>
      </c>
      <c r="P48" s="32" t="str" cm="1">
        <f t="array" ref="P48">IF($D48="","",_xlfn.SWITCH($J48,"Equal allocation",ROUND(($G48+$G48*$H48)/12,2),"Weighted Allocation",ROUND(($G48+$G48*$H48)*_xll.ACCOUNTTURNOVER(Connection,$E$10,,$D48,,$E$4,P$2,P$2)/IF($G48=0,12,$G48),2),"Manual Allocation",AB48))</f>
        <v/>
      </c>
      <c r="Q48" s="32" t="str" cm="1">
        <f t="array" ref="Q48">IF($D48="","",_xlfn.SWITCH($J48,"Equal allocation",ROUND(($G48+$G48*$H48)/12,2),"Weighted Allocation",ROUND(($G48+$G48*$H48)*_xll.ACCOUNTTURNOVER(Connection,$E$10,,$D48,,$E$4,Q$2,Q$2)/IF($G48=0,12,$G48),2),"Manual Allocation",AC48))</f>
        <v/>
      </c>
      <c r="R48" s="32" t="str" cm="1">
        <f t="array" ref="R48">IF($D48="","",_xlfn.SWITCH($J48,"Equal allocation",ROUND(($G48+$G48*$H48)/12,2),"Weighted Allocation",ROUND(($G48+$G48*$H48)*_xll.ACCOUNTTURNOVER(Connection,$E$10,,$D48,,$E$4,R$2,R$2)/IF($G48=0,12,$G48),2),"Manual Allocation",AD48))</f>
        <v/>
      </c>
      <c r="S48" s="32" t="str" cm="1">
        <f t="array" ref="S48">IF($D48="","",_xlfn.SWITCH($J48,"Equal allocation",ROUND(($G48+$G48*$H48)/12,2),"Weighted Allocation",ROUND(($G48+$G48*$H48)*_xll.ACCOUNTTURNOVER(Connection,$E$10,,$D48,,$E$4,S$2,S$2)/IF($G48=0,12,$G48),2),"Manual Allocation",AE48))</f>
        <v/>
      </c>
      <c r="T48" s="32" t="str" cm="1">
        <f t="array" ref="T48">IF($D48="","",_xlfn.SWITCH($J48,"Equal allocation",ROUND(($G48+$G48*$H48)/12,2),"Weighted Allocation",ROUND(($G48+$G48*$H48)*_xll.ACCOUNTTURNOVER(Connection,$E$10,,$D48,,$E$4,T$2,T$2)/IF($G48=0,12,$G48),2),"Manual Allocation",AF48))</f>
        <v/>
      </c>
      <c r="U48" s="32" t="str" cm="1">
        <f t="array" ref="U48">IF($D48="","",_xlfn.SWITCH($J48,"Equal allocation",ROUND(($G48+$G48*$H48)/12,2),"Weighted Allocation",ROUND(($G48+$G48*$H48)*_xll.ACCOUNTTURNOVER(Connection,$E$10,,$D48,,$E$4,U$2,U$2)/IF($G48=0,12,$G48),2),"Manual Allocation",AG48))</f>
        <v/>
      </c>
      <c r="V48" s="32" t="str" cm="1">
        <f t="array" ref="V48">IF($D48="","",_xlfn.SWITCH($J48,"Equal allocation",ROUND(($G48+$G48*$H48)/12,2),"Weighted Allocation",ROUND(($G48+$G48*$H48)*_xll.ACCOUNTTURNOVER(Connection,$E$10,,$D48,,$E$4,V$2,V$2)/IF($G48=0,12,$G48),2),"Manual Allocation",AH48))</f>
        <v/>
      </c>
      <c r="W48" s="32" t="str" cm="1">
        <f t="array" ref="W48">IF($D48="","",_xlfn.SWITCH($J48,"Equal allocation",ROUND(($G48+$G48*$H48)/12,2),"Weighted Allocation",ROUND(($G48+$G48*$H48)*_xll.ACCOUNTTURNOVER(Connection,$E$10,,$D48,,$E$4,W$2,W$2)/IF($G48=0,12,$G48),2),"Manual Allocation",AI48))</f>
        <v/>
      </c>
      <c r="X48" s="32" t="str" cm="1">
        <f t="array" ref="X48">IF($D48="","",_xlfn.SWITCH($J48,"Equal allocation",ROUND(($G48+$G48*$H48)/12,2),"Weighted Allocation",ROUND(($G48+$G48*$H48)*_xll.ACCOUNTTURNOVER(Connection,$E$10,,$D48,,$E$4,X$2,X$2)/IF($G48=0,12,$G48),2),"Manual Allocation",AJ48))</f>
        <v/>
      </c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</row>
    <row r="49" spans="1:36" s="27" customFormat="1" x14ac:dyDescent="0.45">
      <c r="A49" s="21"/>
      <c r="B49" s="21"/>
      <c r="C49" s="21"/>
      <c r="D49" s="16"/>
      <c r="E49" s="16"/>
      <c r="F49" s="16"/>
      <c r="G49" s="17"/>
      <c r="H49" s="40"/>
      <c r="I49" s="18" t="str" cm="1">
        <f t="array" ref="I49">IF($D49="","",_xll.WRITEBACKBUDGET(Connection,$E$4,$E$10,$H$9,FALSE,$D49,$E49,$M49:$X49))</f>
        <v/>
      </c>
      <c r="J49" s="18"/>
      <c r="K49" s="17" t="str">
        <f t="shared" si="0"/>
        <v/>
      </c>
      <c r="L49" s="17" t="str">
        <f t="shared" si="1"/>
        <v/>
      </c>
      <c r="M49" s="32" t="str" cm="1">
        <f t="array" ref="M49">IF($D49="","",_xlfn.SWITCH($J49,"Equal allocation",ROUND(($G49+$G49*$H49)/12,2),"Weighted Allocation",ROUND(($G49+$G49*$H49)*_xll.ACCOUNTTURNOVER(Connection,$E$10,,$D49,,$E$4,M$2,M$2)/IF($G49=0,12,$G49),2),"Manual Allocation",Y49))</f>
        <v/>
      </c>
      <c r="N49" s="32" t="str" cm="1">
        <f t="array" ref="N49">IF($D49="","",_xlfn.SWITCH($J49,"Equal allocation",ROUND(($G49+$G49*$H49)/12,2),"Weighted Allocation",ROUND(($G49+$G49*$H49)*_xll.ACCOUNTTURNOVER(Connection,$E$10,,$D49,,$E$4,N$2,N$2)/IF($G49=0,12,$G49),2),"Manual Allocation",Z49))</f>
        <v/>
      </c>
      <c r="O49" s="32" t="str" cm="1">
        <f t="array" ref="O49">IF($D49="","",_xlfn.SWITCH($J49,"Equal allocation",ROUND(($G49+$G49*$H49)/12,2),"Weighted Allocation",ROUND(($G49+$G49*$H49)*_xll.ACCOUNTTURNOVER(Connection,$E$10,,$D49,,$E$4,O$2,O$2)/IF($G49=0,12,$G49),2),"Manual Allocation",AA49))</f>
        <v/>
      </c>
      <c r="P49" s="32" t="str" cm="1">
        <f t="array" ref="P49">IF($D49="","",_xlfn.SWITCH($J49,"Equal allocation",ROUND(($G49+$G49*$H49)/12,2),"Weighted Allocation",ROUND(($G49+$G49*$H49)*_xll.ACCOUNTTURNOVER(Connection,$E$10,,$D49,,$E$4,P$2,P$2)/IF($G49=0,12,$G49),2),"Manual Allocation",AB49))</f>
        <v/>
      </c>
      <c r="Q49" s="32" t="str" cm="1">
        <f t="array" ref="Q49">IF($D49="","",_xlfn.SWITCH($J49,"Equal allocation",ROUND(($G49+$G49*$H49)/12,2),"Weighted Allocation",ROUND(($G49+$G49*$H49)*_xll.ACCOUNTTURNOVER(Connection,$E$10,,$D49,,$E$4,Q$2,Q$2)/IF($G49=0,12,$G49),2),"Manual Allocation",AC49))</f>
        <v/>
      </c>
      <c r="R49" s="32" t="str" cm="1">
        <f t="array" ref="R49">IF($D49="","",_xlfn.SWITCH($J49,"Equal allocation",ROUND(($G49+$G49*$H49)/12,2),"Weighted Allocation",ROUND(($G49+$G49*$H49)*_xll.ACCOUNTTURNOVER(Connection,$E$10,,$D49,,$E$4,R$2,R$2)/IF($G49=0,12,$G49),2),"Manual Allocation",AD49))</f>
        <v/>
      </c>
      <c r="S49" s="32" t="str" cm="1">
        <f t="array" ref="S49">IF($D49="","",_xlfn.SWITCH($J49,"Equal allocation",ROUND(($G49+$G49*$H49)/12,2),"Weighted Allocation",ROUND(($G49+$G49*$H49)*_xll.ACCOUNTTURNOVER(Connection,$E$10,,$D49,,$E$4,S$2,S$2)/IF($G49=0,12,$G49),2),"Manual Allocation",AE49))</f>
        <v/>
      </c>
      <c r="T49" s="32" t="str" cm="1">
        <f t="array" ref="T49">IF($D49="","",_xlfn.SWITCH($J49,"Equal allocation",ROUND(($G49+$G49*$H49)/12,2),"Weighted Allocation",ROUND(($G49+$G49*$H49)*_xll.ACCOUNTTURNOVER(Connection,$E$10,,$D49,,$E$4,T$2,T$2)/IF($G49=0,12,$G49),2),"Manual Allocation",AF49))</f>
        <v/>
      </c>
      <c r="U49" s="32" t="str" cm="1">
        <f t="array" ref="U49">IF($D49="","",_xlfn.SWITCH($J49,"Equal allocation",ROUND(($G49+$G49*$H49)/12,2),"Weighted Allocation",ROUND(($G49+$G49*$H49)*_xll.ACCOUNTTURNOVER(Connection,$E$10,,$D49,,$E$4,U$2,U$2)/IF($G49=0,12,$G49),2),"Manual Allocation",AG49))</f>
        <v/>
      </c>
      <c r="V49" s="32" t="str" cm="1">
        <f t="array" ref="V49">IF($D49="","",_xlfn.SWITCH($J49,"Equal allocation",ROUND(($G49+$G49*$H49)/12,2),"Weighted Allocation",ROUND(($G49+$G49*$H49)*_xll.ACCOUNTTURNOVER(Connection,$E$10,,$D49,,$E$4,V$2,V$2)/IF($G49=0,12,$G49),2),"Manual Allocation",AH49))</f>
        <v/>
      </c>
      <c r="W49" s="32" t="str" cm="1">
        <f t="array" ref="W49">IF($D49="","",_xlfn.SWITCH($J49,"Equal allocation",ROUND(($G49+$G49*$H49)/12,2),"Weighted Allocation",ROUND(($G49+$G49*$H49)*_xll.ACCOUNTTURNOVER(Connection,$E$10,,$D49,,$E$4,W$2,W$2)/IF($G49=0,12,$G49),2),"Manual Allocation",AI49))</f>
        <v/>
      </c>
      <c r="X49" s="32" t="str" cm="1">
        <f t="array" ref="X49">IF($D49="","",_xlfn.SWITCH($J49,"Equal allocation",ROUND(($G49+$G49*$H49)/12,2),"Weighted Allocation",ROUND(($G49+$G49*$H49)*_xll.ACCOUNTTURNOVER(Connection,$E$10,,$D49,,$E$4,X$2,X$2)/IF($G49=0,12,$G49),2),"Manual Allocation",AJ49))</f>
        <v/>
      </c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</row>
    <row r="50" spans="1:36" s="27" customFormat="1" x14ac:dyDescent="0.45">
      <c r="A50" s="21"/>
      <c r="B50" s="21"/>
      <c r="C50" s="21"/>
      <c r="D50" s="16"/>
      <c r="E50" s="16"/>
      <c r="F50" s="16"/>
      <c r="G50" s="17"/>
      <c r="H50" s="40"/>
      <c r="I50" s="18" t="str" cm="1">
        <f t="array" ref="I50">IF($D50="","",_xll.WRITEBACKBUDGET(Connection,$E$4,$E$10,$H$9,FALSE,$D50,$E50,$M50:$X50))</f>
        <v/>
      </c>
      <c r="J50" s="18"/>
      <c r="K50" s="17" t="str">
        <f t="shared" si="0"/>
        <v/>
      </c>
      <c r="L50" s="17" t="str">
        <f t="shared" si="1"/>
        <v/>
      </c>
      <c r="M50" s="32" t="str" cm="1">
        <f t="array" ref="M50">IF($D50="","",_xlfn.SWITCH($J50,"Equal allocation",ROUND(($G50+$G50*$H50)/12,2),"Weighted Allocation",ROUND(($G50+$G50*$H50)*_xll.ACCOUNTTURNOVER(Connection,$E$10,,$D50,,$E$4,M$2,M$2)/IF($G50=0,12,$G50),2),"Manual Allocation",Y50))</f>
        <v/>
      </c>
      <c r="N50" s="32" t="str" cm="1">
        <f t="array" ref="N50">IF($D50="","",_xlfn.SWITCH($J50,"Equal allocation",ROUND(($G50+$G50*$H50)/12,2),"Weighted Allocation",ROUND(($G50+$G50*$H50)*_xll.ACCOUNTTURNOVER(Connection,$E$10,,$D50,,$E$4,N$2,N$2)/IF($G50=0,12,$G50),2),"Manual Allocation",Z50))</f>
        <v/>
      </c>
      <c r="O50" s="32" t="str" cm="1">
        <f t="array" ref="O50">IF($D50="","",_xlfn.SWITCH($J50,"Equal allocation",ROUND(($G50+$G50*$H50)/12,2),"Weighted Allocation",ROUND(($G50+$G50*$H50)*_xll.ACCOUNTTURNOVER(Connection,$E$10,,$D50,,$E$4,O$2,O$2)/IF($G50=0,12,$G50),2),"Manual Allocation",AA50))</f>
        <v/>
      </c>
      <c r="P50" s="32" t="str" cm="1">
        <f t="array" ref="P50">IF($D50="","",_xlfn.SWITCH($J50,"Equal allocation",ROUND(($G50+$G50*$H50)/12,2),"Weighted Allocation",ROUND(($G50+$G50*$H50)*_xll.ACCOUNTTURNOVER(Connection,$E$10,,$D50,,$E$4,P$2,P$2)/IF($G50=0,12,$G50),2),"Manual Allocation",AB50))</f>
        <v/>
      </c>
      <c r="Q50" s="32" t="str" cm="1">
        <f t="array" ref="Q50">IF($D50="","",_xlfn.SWITCH($J50,"Equal allocation",ROUND(($G50+$G50*$H50)/12,2),"Weighted Allocation",ROUND(($G50+$G50*$H50)*_xll.ACCOUNTTURNOVER(Connection,$E$10,,$D50,,$E$4,Q$2,Q$2)/IF($G50=0,12,$G50),2),"Manual Allocation",AC50))</f>
        <v/>
      </c>
      <c r="R50" s="32" t="str" cm="1">
        <f t="array" ref="R50">IF($D50="","",_xlfn.SWITCH($J50,"Equal allocation",ROUND(($G50+$G50*$H50)/12,2),"Weighted Allocation",ROUND(($G50+$G50*$H50)*_xll.ACCOUNTTURNOVER(Connection,$E$10,,$D50,,$E$4,R$2,R$2)/IF($G50=0,12,$G50),2),"Manual Allocation",AD50))</f>
        <v/>
      </c>
      <c r="S50" s="32" t="str" cm="1">
        <f t="array" ref="S50">IF($D50="","",_xlfn.SWITCH($J50,"Equal allocation",ROUND(($G50+$G50*$H50)/12,2),"Weighted Allocation",ROUND(($G50+$G50*$H50)*_xll.ACCOUNTTURNOVER(Connection,$E$10,,$D50,,$E$4,S$2,S$2)/IF($G50=0,12,$G50),2),"Manual Allocation",AE50))</f>
        <v/>
      </c>
      <c r="T50" s="32" t="str" cm="1">
        <f t="array" ref="T50">IF($D50="","",_xlfn.SWITCH($J50,"Equal allocation",ROUND(($G50+$G50*$H50)/12,2),"Weighted Allocation",ROUND(($G50+$G50*$H50)*_xll.ACCOUNTTURNOVER(Connection,$E$10,,$D50,,$E$4,T$2,T$2)/IF($G50=0,12,$G50),2),"Manual Allocation",AF50))</f>
        <v/>
      </c>
      <c r="U50" s="32" t="str" cm="1">
        <f t="array" ref="U50">IF($D50="","",_xlfn.SWITCH($J50,"Equal allocation",ROUND(($G50+$G50*$H50)/12,2),"Weighted Allocation",ROUND(($G50+$G50*$H50)*_xll.ACCOUNTTURNOVER(Connection,$E$10,,$D50,,$E$4,U$2,U$2)/IF($G50=0,12,$G50),2),"Manual Allocation",AG50))</f>
        <v/>
      </c>
      <c r="V50" s="32" t="str" cm="1">
        <f t="array" ref="V50">IF($D50="","",_xlfn.SWITCH($J50,"Equal allocation",ROUND(($G50+$G50*$H50)/12,2),"Weighted Allocation",ROUND(($G50+$G50*$H50)*_xll.ACCOUNTTURNOVER(Connection,$E$10,,$D50,,$E$4,V$2,V$2)/IF($G50=0,12,$G50),2),"Manual Allocation",AH50))</f>
        <v/>
      </c>
      <c r="W50" s="32" t="str" cm="1">
        <f t="array" ref="W50">IF($D50="","",_xlfn.SWITCH($J50,"Equal allocation",ROUND(($G50+$G50*$H50)/12,2),"Weighted Allocation",ROUND(($G50+$G50*$H50)*_xll.ACCOUNTTURNOVER(Connection,$E$10,,$D50,,$E$4,W$2,W$2)/IF($G50=0,12,$G50),2),"Manual Allocation",AI50))</f>
        <v/>
      </c>
      <c r="X50" s="32" t="str" cm="1">
        <f t="array" ref="X50">IF($D50="","",_xlfn.SWITCH($J50,"Equal allocation",ROUND(($G50+$G50*$H50)/12,2),"Weighted Allocation",ROUND(($G50+$G50*$H50)*_xll.ACCOUNTTURNOVER(Connection,$E$10,,$D50,,$E$4,X$2,X$2)/IF($G50=0,12,$G50),2),"Manual Allocation",AJ50))</f>
        <v/>
      </c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</row>
    <row r="51" spans="1:36" s="27" customFormat="1" x14ac:dyDescent="0.45">
      <c r="A51" s="21"/>
      <c r="B51" s="21"/>
      <c r="C51" s="21"/>
      <c r="D51" s="16"/>
      <c r="E51" s="16"/>
      <c r="F51" s="16"/>
      <c r="G51" s="17"/>
      <c r="H51" s="40"/>
      <c r="I51" s="18" t="str" cm="1">
        <f t="array" ref="I51">IF($D51="","",_xll.WRITEBACKBUDGET(Connection,$E$4,$E$10,$H$9,FALSE,$D51,$E51,$M51:$X51))</f>
        <v/>
      </c>
      <c r="J51" s="18"/>
      <c r="K51" s="17" t="str">
        <f t="shared" si="0"/>
        <v/>
      </c>
      <c r="L51" s="17" t="str">
        <f t="shared" si="1"/>
        <v/>
      </c>
      <c r="M51" s="32" t="str" cm="1">
        <f t="array" ref="M51">IF($D51="","",_xlfn.SWITCH($J51,"Equal allocation",ROUND(($G51+$G51*$H51)/12,2),"Weighted Allocation",ROUND(($G51+$G51*$H51)*_xll.ACCOUNTTURNOVER(Connection,$E$10,,$D51,,$E$4,M$2,M$2)/IF($G51=0,12,$G51),2),"Manual Allocation",Y51))</f>
        <v/>
      </c>
      <c r="N51" s="32" t="str" cm="1">
        <f t="array" ref="N51">IF($D51="","",_xlfn.SWITCH($J51,"Equal allocation",ROUND(($G51+$G51*$H51)/12,2),"Weighted Allocation",ROUND(($G51+$G51*$H51)*_xll.ACCOUNTTURNOVER(Connection,$E$10,,$D51,,$E$4,N$2,N$2)/IF($G51=0,12,$G51),2),"Manual Allocation",Z51))</f>
        <v/>
      </c>
      <c r="O51" s="32" t="str" cm="1">
        <f t="array" ref="O51">IF($D51="","",_xlfn.SWITCH($J51,"Equal allocation",ROUND(($G51+$G51*$H51)/12,2),"Weighted Allocation",ROUND(($G51+$G51*$H51)*_xll.ACCOUNTTURNOVER(Connection,$E$10,,$D51,,$E$4,O$2,O$2)/IF($G51=0,12,$G51),2),"Manual Allocation",AA51))</f>
        <v/>
      </c>
      <c r="P51" s="32" t="str" cm="1">
        <f t="array" ref="P51">IF($D51="","",_xlfn.SWITCH($J51,"Equal allocation",ROUND(($G51+$G51*$H51)/12,2),"Weighted Allocation",ROUND(($G51+$G51*$H51)*_xll.ACCOUNTTURNOVER(Connection,$E$10,,$D51,,$E$4,P$2,P$2)/IF($G51=0,12,$G51),2),"Manual Allocation",AB51))</f>
        <v/>
      </c>
      <c r="Q51" s="32" t="str" cm="1">
        <f t="array" ref="Q51">IF($D51="","",_xlfn.SWITCH($J51,"Equal allocation",ROUND(($G51+$G51*$H51)/12,2),"Weighted Allocation",ROUND(($G51+$G51*$H51)*_xll.ACCOUNTTURNOVER(Connection,$E$10,,$D51,,$E$4,Q$2,Q$2)/IF($G51=0,12,$G51),2),"Manual Allocation",AC51))</f>
        <v/>
      </c>
      <c r="R51" s="32" t="str" cm="1">
        <f t="array" ref="R51">IF($D51="","",_xlfn.SWITCH($J51,"Equal allocation",ROUND(($G51+$G51*$H51)/12,2),"Weighted Allocation",ROUND(($G51+$G51*$H51)*_xll.ACCOUNTTURNOVER(Connection,$E$10,,$D51,,$E$4,R$2,R$2)/IF($G51=0,12,$G51),2),"Manual Allocation",AD51))</f>
        <v/>
      </c>
      <c r="S51" s="32" t="str" cm="1">
        <f t="array" ref="S51">IF($D51="","",_xlfn.SWITCH($J51,"Equal allocation",ROUND(($G51+$G51*$H51)/12,2),"Weighted Allocation",ROUND(($G51+$G51*$H51)*_xll.ACCOUNTTURNOVER(Connection,$E$10,,$D51,,$E$4,S$2,S$2)/IF($G51=0,12,$G51),2),"Manual Allocation",AE51))</f>
        <v/>
      </c>
      <c r="T51" s="32" t="str" cm="1">
        <f t="array" ref="T51">IF($D51="","",_xlfn.SWITCH($J51,"Equal allocation",ROUND(($G51+$G51*$H51)/12,2),"Weighted Allocation",ROUND(($G51+$G51*$H51)*_xll.ACCOUNTTURNOVER(Connection,$E$10,,$D51,,$E$4,T$2,T$2)/IF($G51=0,12,$G51),2),"Manual Allocation",AF51))</f>
        <v/>
      </c>
      <c r="U51" s="32" t="str" cm="1">
        <f t="array" ref="U51">IF($D51="","",_xlfn.SWITCH($J51,"Equal allocation",ROUND(($G51+$G51*$H51)/12,2),"Weighted Allocation",ROUND(($G51+$G51*$H51)*_xll.ACCOUNTTURNOVER(Connection,$E$10,,$D51,,$E$4,U$2,U$2)/IF($G51=0,12,$G51),2),"Manual Allocation",AG51))</f>
        <v/>
      </c>
      <c r="V51" s="32" t="str" cm="1">
        <f t="array" ref="V51">IF($D51="","",_xlfn.SWITCH($J51,"Equal allocation",ROUND(($G51+$G51*$H51)/12,2),"Weighted Allocation",ROUND(($G51+$G51*$H51)*_xll.ACCOUNTTURNOVER(Connection,$E$10,,$D51,,$E$4,V$2,V$2)/IF($G51=0,12,$G51),2),"Manual Allocation",AH51))</f>
        <v/>
      </c>
      <c r="W51" s="32" t="str" cm="1">
        <f t="array" ref="W51">IF($D51="","",_xlfn.SWITCH($J51,"Equal allocation",ROUND(($G51+$G51*$H51)/12,2),"Weighted Allocation",ROUND(($G51+$G51*$H51)*_xll.ACCOUNTTURNOVER(Connection,$E$10,,$D51,,$E$4,W$2,W$2)/IF($G51=0,12,$G51),2),"Manual Allocation",AI51))</f>
        <v/>
      </c>
      <c r="X51" s="32" t="str" cm="1">
        <f t="array" ref="X51">IF($D51="","",_xlfn.SWITCH($J51,"Equal allocation",ROUND(($G51+$G51*$H51)/12,2),"Weighted Allocation",ROUND(($G51+$G51*$H51)*_xll.ACCOUNTTURNOVER(Connection,$E$10,,$D51,,$E$4,X$2,X$2)/IF($G51=0,12,$G51),2),"Manual Allocation",AJ51))</f>
        <v/>
      </c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</row>
    <row r="52" spans="1:36" s="27" customFormat="1" x14ac:dyDescent="0.45">
      <c r="A52" s="21"/>
      <c r="B52" s="21"/>
      <c r="C52" s="21"/>
      <c r="D52" s="16"/>
      <c r="E52" s="16"/>
      <c r="F52" s="16"/>
      <c r="G52" s="17"/>
      <c r="H52" s="40"/>
      <c r="I52" s="18" t="str" cm="1">
        <f t="array" ref="I52">IF($D52="","",_xll.WRITEBACKBUDGET(Connection,$E$4,$E$10,$H$9,FALSE,$D52,$E52,$M52:$X52))</f>
        <v/>
      </c>
      <c r="J52" s="18"/>
      <c r="K52" s="17" t="str">
        <f t="shared" si="0"/>
        <v/>
      </c>
      <c r="L52" s="17" t="str">
        <f t="shared" si="1"/>
        <v/>
      </c>
      <c r="M52" s="32" t="str" cm="1">
        <f t="array" ref="M52">IF($D52="","",_xlfn.SWITCH($J52,"Equal allocation",ROUND(($G52+$G52*$H52)/12,2),"Weighted Allocation",ROUND(($G52+$G52*$H52)*_xll.ACCOUNTTURNOVER(Connection,$E$10,,$D52,,$E$4,M$2,M$2)/IF($G52=0,12,$G52),2),"Manual Allocation",Y52))</f>
        <v/>
      </c>
      <c r="N52" s="32" t="str" cm="1">
        <f t="array" ref="N52">IF($D52="","",_xlfn.SWITCH($J52,"Equal allocation",ROUND(($G52+$G52*$H52)/12,2),"Weighted Allocation",ROUND(($G52+$G52*$H52)*_xll.ACCOUNTTURNOVER(Connection,$E$10,,$D52,,$E$4,N$2,N$2)/IF($G52=0,12,$G52),2),"Manual Allocation",Z52))</f>
        <v/>
      </c>
      <c r="O52" s="32" t="str" cm="1">
        <f t="array" ref="O52">IF($D52="","",_xlfn.SWITCH($J52,"Equal allocation",ROUND(($G52+$G52*$H52)/12,2),"Weighted Allocation",ROUND(($G52+$G52*$H52)*_xll.ACCOUNTTURNOVER(Connection,$E$10,,$D52,,$E$4,O$2,O$2)/IF($G52=0,12,$G52),2),"Manual Allocation",AA52))</f>
        <v/>
      </c>
      <c r="P52" s="32" t="str" cm="1">
        <f t="array" ref="P52">IF($D52="","",_xlfn.SWITCH($J52,"Equal allocation",ROUND(($G52+$G52*$H52)/12,2),"Weighted Allocation",ROUND(($G52+$G52*$H52)*_xll.ACCOUNTTURNOVER(Connection,$E$10,,$D52,,$E$4,P$2,P$2)/IF($G52=0,12,$G52),2),"Manual Allocation",AB52))</f>
        <v/>
      </c>
      <c r="Q52" s="32" t="str" cm="1">
        <f t="array" ref="Q52">IF($D52="","",_xlfn.SWITCH($J52,"Equal allocation",ROUND(($G52+$G52*$H52)/12,2),"Weighted Allocation",ROUND(($G52+$G52*$H52)*_xll.ACCOUNTTURNOVER(Connection,$E$10,,$D52,,$E$4,Q$2,Q$2)/IF($G52=0,12,$G52),2),"Manual Allocation",AC52))</f>
        <v/>
      </c>
      <c r="R52" s="32" t="str" cm="1">
        <f t="array" ref="R52">IF($D52="","",_xlfn.SWITCH($J52,"Equal allocation",ROUND(($G52+$G52*$H52)/12,2),"Weighted Allocation",ROUND(($G52+$G52*$H52)*_xll.ACCOUNTTURNOVER(Connection,$E$10,,$D52,,$E$4,R$2,R$2)/IF($G52=0,12,$G52),2),"Manual Allocation",AD52))</f>
        <v/>
      </c>
      <c r="S52" s="32" t="str" cm="1">
        <f t="array" ref="S52">IF($D52="","",_xlfn.SWITCH($J52,"Equal allocation",ROUND(($G52+$G52*$H52)/12,2),"Weighted Allocation",ROUND(($G52+$G52*$H52)*_xll.ACCOUNTTURNOVER(Connection,$E$10,,$D52,,$E$4,S$2,S$2)/IF($G52=0,12,$G52),2),"Manual Allocation",AE52))</f>
        <v/>
      </c>
      <c r="T52" s="32" t="str" cm="1">
        <f t="array" ref="T52">IF($D52="","",_xlfn.SWITCH($J52,"Equal allocation",ROUND(($G52+$G52*$H52)/12,2),"Weighted Allocation",ROUND(($G52+$G52*$H52)*_xll.ACCOUNTTURNOVER(Connection,$E$10,,$D52,,$E$4,T$2,T$2)/IF($G52=0,12,$G52),2),"Manual Allocation",AF52))</f>
        <v/>
      </c>
      <c r="U52" s="32" t="str" cm="1">
        <f t="array" ref="U52">IF($D52="","",_xlfn.SWITCH($J52,"Equal allocation",ROUND(($G52+$G52*$H52)/12,2),"Weighted Allocation",ROUND(($G52+$G52*$H52)*_xll.ACCOUNTTURNOVER(Connection,$E$10,,$D52,,$E$4,U$2,U$2)/IF($G52=0,12,$G52),2),"Manual Allocation",AG52))</f>
        <v/>
      </c>
      <c r="V52" s="32" t="str" cm="1">
        <f t="array" ref="V52">IF($D52="","",_xlfn.SWITCH($J52,"Equal allocation",ROUND(($G52+$G52*$H52)/12,2),"Weighted Allocation",ROUND(($G52+$G52*$H52)*_xll.ACCOUNTTURNOVER(Connection,$E$10,,$D52,,$E$4,V$2,V$2)/IF($G52=0,12,$G52),2),"Manual Allocation",AH52))</f>
        <v/>
      </c>
      <c r="W52" s="32" t="str" cm="1">
        <f t="array" ref="W52">IF($D52="","",_xlfn.SWITCH($J52,"Equal allocation",ROUND(($G52+$G52*$H52)/12,2),"Weighted Allocation",ROUND(($G52+$G52*$H52)*_xll.ACCOUNTTURNOVER(Connection,$E$10,,$D52,,$E$4,W$2,W$2)/IF($G52=0,12,$G52),2),"Manual Allocation",AI52))</f>
        <v/>
      </c>
      <c r="X52" s="32" t="str" cm="1">
        <f t="array" ref="X52">IF($D52="","",_xlfn.SWITCH($J52,"Equal allocation",ROUND(($G52+$G52*$H52)/12,2),"Weighted Allocation",ROUND(($G52+$G52*$H52)*_xll.ACCOUNTTURNOVER(Connection,$E$10,,$D52,,$E$4,X$2,X$2)/IF($G52=0,12,$G52),2),"Manual Allocation",AJ52))</f>
        <v/>
      </c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</row>
    <row r="53" spans="1:36" s="27" customFormat="1" x14ac:dyDescent="0.45">
      <c r="A53" s="21"/>
      <c r="B53" s="21"/>
      <c r="C53" s="21"/>
      <c r="D53" s="16"/>
      <c r="E53" s="16"/>
      <c r="F53" s="16"/>
      <c r="G53" s="17"/>
      <c r="H53" s="40"/>
      <c r="I53" s="18" t="str" cm="1">
        <f t="array" ref="I53">IF($D53="","",_xll.WRITEBACKBUDGET(Connection,$E$4,$E$10,$H$9,FALSE,$D53,$E53,$M53:$X53))</f>
        <v/>
      </c>
      <c r="J53" s="18"/>
      <c r="K53" s="17" t="str">
        <f t="shared" si="0"/>
        <v/>
      </c>
      <c r="L53" s="17" t="str">
        <f t="shared" si="1"/>
        <v/>
      </c>
      <c r="M53" s="32" t="str" cm="1">
        <f t="array" ref="M53">IF($D53="","",_xlfn.SWITCH($J53,"Equal allocation",ROUND(($G53+$G53*$H53)/12,2),"Weighted Allocation",ROUND(($G53+$G53*$H53)*_xll.ACCOUNTTURNOVER(Connection,$E$10,,$D53,,$E$4,M$2,M$2)/IF($G53=0,12,$G53),2),"Manual Allocation",Y53))</f>
        <v/>
      </c>
      <c r="N53" s="32" t="str" cm="1">
        <f t="array" ref="N53">IF($D53="","",_xlfn.SWITCH($J53,"Equal allocation",ROUND(($G53+$G53*$H53)/12,2),"Weighted Allocation",ROUND(($G53+$G53*$H53)*_xll.ACCOUNTTURNOVER(Connection,$E$10,,$D53,,$E$4,N$2,N$2)/IF($G53=0,12,$G53),2),"Manual Allocation",Z53))</f>
        <v/>
      </c>
      <c r="O53" s="32" t="str" cm="1">
        <f t="array" ref="O53">IF($D53="","",_xlfn.SWITCH($J53,"Equal allocation",ROUND(($G53+$G53*$H53)/12,2),"Weighted Allocation",ROUND(($G53+$G53*$H53)*_xll.ACCOUNTTURNOVER(Connection,$E$10,,$D53,,$E$4,O$2,O$2)/IF($G53=0,12,$G53),2),"Manual Allocation",AA53))</f>
        <v/>
      </c>
      <c r="P53" s="32" t="str" cm="1">
        <f t="array" ref="P53">IF($D53="","",_xlfn.SWITCH($J53,"Equal allocation",ROUND(($G53+$G53*$H53)/12,2),"Weighted Allocation",ROUND(($G53+$G53*$H53)*_xll.ACCOUNTTURNOVER(Connection,$E$10,,$D53,,$E$4,P$2,P$2)/IF($G53=0,12,$G53),2),"Manual Allocation",AB53))</f>
        <v/>
      </c>
      <c r="Q53" s="32" t="str" cm="1">
        <f t="array" ref="Q53">IF($D53="","",_xlfn.SWITCH($J53,"Equal allocation",ROUND(($G53+$G53*$H53)/12,2),"Weighted Allocation",ROUND(($G53+$G53*$H53)*_xll.ACCOUNTTURNOVER(Connection,$E$10,,$D53,,$E$4,Q$2,Q$2)/IF($G53=0,12,$G53),2),"Manual Allocation",AC53))</f>
        <v/>
      </c>
      <c r="R53" s="32" t="str" cm="1">
        <f t="array" ref="R53">IF($D53="","",_xlfn.SWITCH($J53,"Equal allocation",ROUND(($G53+$G53*$H53)/12,2),"Weighted Allocation",ROUND(($G53+$G53*$H53)*_xll.ACCOUNTTURNOVER(Connection,$E$10,,$D53,,$E$4,R$2,R$2)/IF($G53=0,12,$G53),2),"Manual Allocation",AD53))</f>
        <v/>
      </c>
      <c r="S53" s="32" t="str" cm="1">
        <f t="array" ref="S53">IF($D53="","",_xlfn.SWITCH($J53,"Equal allocation",ROUND(($G53+$G53*$H53)/12,2),"Weighted Allocation",ROUND(($G53+$G53*$H53)*_xll.ACCOUNTTURNOVER(Connection,$E$10,,$D53,,$E$4,S$2,S$2)/IF($G53=0,12,$G53),2),"Manual Allocation",AE53))</f>
        <v/>
      </c>
      <c r="T53" s="32" t="str" cm="1">
        <f t="array" ref="T53">IF($D53="","",_xlfn.SWITCH($J53,"Equal allocation",ROUND(($G53+$G53*$H53)/12,2),"Weighted Allocation",ROUND(($G53+$G53*$H53)*_xll.ACCOUNTTURNOVER(Connection,$E$10,,$D53,,$E$4,T$2,T$2)/IF($G53=0,12,$G53),2),"Manual Allocation",AF53))</f>
        <v/>
      </c>
      <c r="U53" s="32" t="str" cm="1">
        <f t="array" ref="U53">IF($D53="","",_xlfn.SWITCH($J53,"Equal allocation",ROUND(($G53+$G53*$H53)/12,2),"Weighted Allocation",ROUND(($G53+$G53*$H53)*_xll.ACCOUNTTURNOVER(Connection,$E$10,,$D53,,$E$4,U$2,U$2)/IF($G53=0,12,$G53),2),"Manual Allocation",AG53))</f>
        <v/>
      </c>
      <c r="V53" s="32" t="str" cm="1">
        <f t="array" ref="V53">IF($D53="","",_xlfn.SWITCH($J53,"Equal allocation",ROUND(($G53+$G53*$H53)/12,2),"Weighted Allocation",ROUND(($G53+$G53*$H53)*_xll.ACCOUNTTURNOVER(Connection,$E$10,,$D53,,$E$4,V$2,V$2)/IF($G53=0,12,$G53),2),"Manual Allocation",AH53))</f>
        <v/>
      </c>
      <c r="W53" s="32" t="str" cm="1">
        <f t="array" ref="W53">IF($D53="","",_xlfn.SWITCH($J53,"Equal allocation",ROUND(($G53+$G53*$H53)/12,2),"Weighted Allocation",ROUND(($G53+$G53*$H53)*_xll.ACCOUNTTURNOVER(Connection,$E$10,,$D53,,$E$4,W$2,W$2)/IF($G53=0,12,$G53),2),"Manual Allocation",AI53))</f>
        <v/>
      </c>
      <c r="X53" s="32" t="str" cm="1">
        <f t="array" ref="X53">IF($D53="","",_xlfn.SWITCH($J53,"Equal allocation",ROUND(($G53+$G53*$H53)/12,2),"Weighted Allocation",ROUND(($G53+$G53*$H53)*_xll.ACCOUNTTURNOVER(Connection,$E$10,,$D53,,$E$4,X$2,X$2)/IF($G53=0,12,$G53),2),"Manual Allocation",AJ53))</f>
        <v/>
      </c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</row>
    <row r="54" spans="1:36" s="27" customFormat="1" x14ac:dyDescent="0.45">
      <c r="A54" s="21"/>
      <c r="B54" s="21"/>
      <c r="C54" s="21"/>
      <c r="D54" s="16"/>
      <c r="E54" s="16"/>
      <c r="F54" s="16"/>
      <c r="G54" s="17"/>
      <c r="H54" s="40"/>
      <c r="I54" s="18" t="str" cm="1">
        <f t="array" ref="I54">IF($D54="","",_xll.WRITEBACKBUDGET(Connection,$E$4,$E$10,$H$9,FALSE,$D54,$E54,$M54:$X54))</f>
        <v/>
      </c>
      <c r="J54" s="18"/>
      <c r="K54" s="17" t="str">
        <f t="shared" si="0"/>
        <v/>
      </c>
      <c r="L54" s="17" t="str">
        <f t="shared" si="1"/>
        <v/>
      </c>
      <c r="M54" s="32" t="str" cm="1">
        <f t="array" ref="M54">IF($D54="","",_xlfn.SWITCH($J54,"Equal allocation",ROUND(($G54+$G54*$H54)/12,2),"Weighted Allocation",ROUND(($G54+$G54*$H54)*_xll.ACCOUNTTURNOVER(Connection,$E$10,,$D54,,$E$4,M$2,M$2)/IF($G54=0,12,$G54),2),"Manual Allocation",Y54))</f>
        <v/>
      </c>
      <c r="N54" s="32" t="str" cm="1">
        <f t="array" ref="N54">IF($D54="","",_xlfn.SWITCH($J54,"Equal allocation",ROUND(($G54+$G54*$H54)/12,2),"Weighted Allocation",ROUND(($G54+$G54*$H54)*_xll.ACCOUNTTURNOVER(Connection,$E$10,,$D54,,$E$4,N$2,N$2)/IF($G54=0,12,$G54),2),"Manual Allocation",Z54))</f>
        <v/>
      </c>
      <c r="O54" s="32" t="str" cm="1">
        <f t="array" ref="O54">IF($D54="","",_xlfn.SWITCH($J54,"Equal allocation",ROUND(($G54+$G54*$H54)/12,2),"Weighted Allocation",ROUND(($G54+$G54*$H54)*_xll.ACCOUNTTURNOVER(Connection,$E$10,,$D54,,$E$4,O$2,O$2)/IF($G54=0,12,$G54),2),"Manual Allocation",AA54))</f>
        <v/>
      </c>
      <c r="P54" s="32" t="str" cm="1">
        <f t="array" ref="P54">IF($D54="","",_xlfn.SWITCH($J54,"Equal allocation",ROUND(($G54+$G54*$H54)/12,2),"Weighted Allocation",ROUND(($G54+$G54*$H54)*_xll.ACCOUNTTURNOVER(Connection,$E$10,,$D54,,$E$4,P$2,P$2)/IF($G54=0,12,$G54),2),"Manual Allocation",AB54))</f>
        <v/>
      </c>
      <c r="Q54" s="32" t="str" cm="1">
        <f t="array" ref="Q54">IF($D54="","",_xlfn.SWITCH($J54,"Equal allocation",ROUND(($G54+$G54*$H54)/12,2),"Weighted Allocation",ROUND(($G54+$G54*$H54)*_xll.ACCOUNTTURNOVER(Connection,$E$10,,$D54,,$E$4,Q$2,Q$2)/IF($G54=0,12,$G54),2),"Manual Allocation",AC54))</f>
        <v/>
      </c>
      <c r="R54" s="32" t="str" cm="1">
        <f t="array" ref="R54">IF($D54="","",_xlfn.SWITCH($J54,"Equal allocation",ROUND(($G54+$G54*$H54)/12,2),"Weighted Allocation",ROUND(($G54+$G54*$H54)*_xll.ACCOUNTTURNOVER(Connection,$E$10,,$D54,,$E$4,R$2,R$2)/IF($G54=0,12,$G54),2),"Manual Allocation",AD54))</f>
        <v/>
      </c>
      <c r="S54" s="32" t="str" cm="1">
        <f t="array" ref="S54">IF($D54="","",_xlfn.SWITCH($J54,"Equal allocation",ROUND(($G54+$G54*$H54)/12,2),"Weighted Allocation",ROUND(($G54+$G54*$H54)*_xll.ACCOUNTTURNOVER(Connection,$E$10,,$D54,,$E$4,S$2,S$2)/IF($G54=0,12,$G54),2),"Manual Allocation",AE54))</f>
        <v/>
      </c>
      <c r="T54" s="32" t="str" cm="1">
        <f t="array" ref="T54">IF($D54="","",_xlfn.SWITCH($J54,"Equal allocation",ROUND(($G54+$G54*$H54)/12,2),"Weighted Allocation",ROUND(($G54+$G54*$H54)*_xll.ACCOUNTTURNOVER(Connection,$E$10,,$D54,,$E$4,T$2,T$2)/IF($G54=0,12,$G54),2),"Manual Allocation",AF54))</f>
        <v/>
      </c>
      <c r="U54" s="32" t="str" cm="1">
        <f t="array" ref="U54">IF($D54="","",_xlfn.SWITCH($J54,"Equal allocation",ROUND(($G54+$G54*$H54)/12,2),"Weighted Allocation",ROUND(($G54+$G54*$H54)*_xll.ACCOUNTTURNOVER(Connection,$E$10,,$D54,,$E$4,U$2,U$2)/IF($G54=0,12,$G54),2),"Manual Allocation",AG54))</f>
        <v/>
      </c>
      <c r="V54" s="32" t="str" cm="1">
        <f t="array" ref="V54">IF($D54="","",_xlfn.SWITCH($J54,"Equal allocation",ROUND(($G54+$G54*$H54)/12,2),"Weighted Allocation",ROUND(($G54+$G54*$H54)*_xll.ACCOUNTTURNOVER(Connection,$E$10,,$D54,,$E$4,V$2,V$2)/IF($G54=0,12,$G54),2),"Manual Allocation",AH54))</f>
        <v/>
      </c>
      <c r="W54" s="32" t="str" cm="1">
        <f t="array" ref="W54">IF($D54="","",_xlfn.SWITCH($J54,"Equal allocation",ROUND(($G54+$G54*$H54)/12,2),"Weighted Allocation",ROUND(($G54+$G54*$H54)*_xll.ACCOUNTTURNOVER(Connection,$E$10,,$D54,,$E$4,W$2,W$2)/IF($G54=0,12,$G54),2),"Manual Allocation",AI54))</f>
        <v/>
      </c>
      <c r="X54" s="32" t="str" cm="1">
        <f t="array" ref="X54">IF($D54="","",_xlfn.SWITCH($J54,"Equal allocation",ROUND(($G54+$G54*$H54)/12,2),"Weighted Allocation",ROUND(($G54+$G54*$H54)*_xll.ACCOUNTTURNOVER(Connection,$E$10,,$D54,,$E$4,X$2,X$2)/IF($G54=0,12,$G54),2),"Manual Allocation",AJ54))</f>
        <v/>
      </c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</row>
    <row r="55" spans="1:36" s="27" customFormat="1" x14ac:dyDescent="0.45">
      <c r="A55" s="21"/>
      <c r="B55" s="21"/>
      <c r="C55" s="21"/>
      <c r="D55" s="16"/>
      <c r="E55" s="16"/>
      <c r="F55" s="16"/>
      <c r="G55" s="17"/>
      <c r="H55" s="40"/>
      <c r="I55" s="18" t="str" cm="1">
        <f t="array" ref="I55">IF($D55="","",_xll.WRITEBACKBUDGET(Connection,$E$4,$E$10,$H$9,FALSE,$D55,$E55,$M55:$X55))</f>
        <v/>
      </c>
      <c r="J55" s="18"/>
      <c r="K55" s="17" t="str">
        <f t="shared" si="0"/>
        <v/>
      </c>
      <c r="L55" s="17" t="str">
        <f t="shared" si="1"/>
        <v/>
      </c>
      <c r="M55" s="32" t="str" cm="1">
        <f t="array" ref="M55">IF($D55="","",_xlfn.SWITCH($J55,"Equal allocation",ROUND(($G55+$G55*$H55)/12,2),"Weighted Allocation",ROUND(($G55+$G55*$H55)*_xll.ACCOUNTTURNOVER(Connection,$E$10,,$D55,,$E$4,M$2,M$2)/IF($G55=0,12,$G55),2),"Manual Allocation",Y55))</f>
        <v/>
      </c>
      <c r="N55" s="32" t="str" cm="1">
        <f t="array" ref="N55">IF($D55="","",_xlfn.SWITCH($J55,"Equal allocation",ROUND(($G55+$G55*$H55)/12,2),"Weighted Allocation",ROUND(($G55+$G55*$H55)*_xll.ACCOUNTTURNOVER(Connection,$E$10,,$D55,,$E$4,N$2,N$2)/IF($G55=0,12,$G55),2),"Manual Allocation",Z55))</f>
        <v/>
      </c>
      <c r="O55" s="32" t="str" cm="1">
        <f t="array" ref="O55">IF($D55="","",_xlfn.SWITCH($J55,"Equal allocation",ROUND(($G55+$G55*$H55)/12,2),"Weighted Allocation",ROUND(($G55+$G55*$H55)*_xll.ACCOUNTTURNOVER(Connection,$E$10,,$D55,,$E$4,O$2,O$2)/IF($G55=0,12,$G55),2),"Manual Allocation",AA55))</f>
        <v/>
      </c>
      <c r="P55" s="32" t="str" cm="1">
        <f t="array" ref="P55">IF($D55="","",_xlfn.SWITCH($J55,"Equal allocation",ROUND(($G55+$G55*$H55)/12,2),"Weighted Allocation",ROUND(($G55+$G55*$H55)*_xll.ACCOUNTTURNOVER(Connection,$E$10,,$D55,,$E$4,P$2,P$2)/IF($G55=0,12,$G55),2),"Manual Allocation",AB55))</f>
        <v/>
      </c>
      <c r="Q55" s="32" t="str" cm="1">
        <f t="array" ref="Q55">IF($D55="","",_xlfn.SWITCH($J55,"Equal allocation",ROUND(($G55+$G55*$H55)/12,2),"Weighted Allocation",ROUND(($G55+$G55*$H55)*_xll.ACCOUNTTURNOVER(Connection,$E$10,,$D55,,$E$4,Q$2,Q$2)/IF($G55=0,12,$G55),2),"Manual Allocation",AC55))</f>
        <v/>
      </c>
      <c r="R55" s="32" t="str" cm="1">
        <f t="array" ref="R55">IF($D55="","",_xlfn.SWITCH($J55,"Equal allocation",ROUND(($G55+$G55*$H55)/12,2),"Weighted Allocation",ROUND(($G55+$G55*$H55)*_xll.ACCOUNTTURNOVER(Connection,$E$10,,$D55,,$E$4,R$2,R$2)/IF($G55=0,12,$G55),2),"Manual Allocation",AD55))</f>
        <v/>
      </c>
      <c r="S55" s="32" t="str" cm="1">
        <f t="array" ref="S55">IF($D55="","",_xlfn.SWITCH($J55,"Equal allocation",ROUND(($G55+$G55*$H55)/12,2),"Weighted Allocation",ROUND(($G55+$G55*$H55)*_xll.ACCOUNTTURNOVER(Connection,$E$10,,$D55,,$E$4,S$2,S$2)/IF($G55=0,12,$G55),2),"Manual Allocation",AE55))</f>
        <v/>
      </c>
      <c r="T55" s="32" t="str" cm="1">
        <f t="array" ref="T55">IF($D55="","",_xlfn.SWITCH($J55,"Equal allocation",ROUND(($G55+$G55*$H55)/12,2),"Weighted Allocation",ROUND(($G55+$G55*$H55)*_xll.ACCOUNTTURNOVER(Connection,$E$10,,$D55,,$E$4,T$2,T$2)/IF($G55=0,12,$G55),2),"Manual Allocation",AF55))</f>
        <v/>
      </c>
      <c r="U55" s="32" t="str" cm="1">
        <f t="array" ref="U55">IF($D55="","",_xlfn.SWITCH($J55,"Equal allocation",ROUND(($G55+$G55*$H55)/12,2),"Weighted Allocation",ROUND(($G55+$G55*$H55)*_xll.ACCOUNTTURNOVER(Connection,$E$10,,$D55,,$E$4,U$2,U$2)/IF($G55=0,12,$G55),2),"Manual Allocation",AG55))</f>
        <v/>
      </c>
      <c r="V55" s="32" t="str" cm="1">
        <f t="array" ref="V55">IF($D55="","",_xlfn.SWITCH($J55,"Equal allocation",ROUND(($G55+$G55*$H55)/12,2),"Weighted Allocation",ROUND(($G55+$G55*$H55)*_xll.ACCOUNTTURNOVER(Connection,$E$10,,$D55,,$E$4,V$2,V$2)/IF($G55=0,12,$G55),2),"Manual Allocation",AH55))</f>
        <v/>
      </c>
      <c r="W55" s="32" t="str" cm="1">
        <f t="array" ref="W55">IF($D55="","",_xlfn.SWITCH($J55,"Equal allocation",ROUND(($G55+$G55*$H55)/12,2),"Weighted Allocation",ROUND(($G55+$G55*$H55)*_xll.ACCOUNTTURNOVER(Connection,$E$10,,$D55,,$E$4,W$2,W$2)/IF($G55=0,12,$G55),2),"Manual Allocation",AI55))</f>
        <v/>
      </c>
      <c r="X55" s="32" t="str" cm="1">
        <f t="array" ref="X55">IF($D55="","",_xlfn.SWITCH($J55,"Equal allocation",ROUND(($G55+$G55*$H55)/12,2),"Weighted Allocation",ROUND(($G55+$G55*$H55)*_xll.ACCOUNTTURNOVER(Connection,$E$10,,$D55,,$E$4,X$2,X$2)/IF($G55=0,12,$G55),2),"Manual Allocation",AJ55))</f>
        <v/>
      </c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</row>
    <row r="56" spans="1:36" s="27" customFormat="1" x14ac:dyDescent="0.45">
      <c r="A56" s="21"/>
      <c r="B56" s="21"/>
      <c r="C56" s="21"/>
      <c r="D56" s="16"/>
      <c r="E56" s="16"/>
      <c r="F56" s="16"/>
      <c r="G56" s="17"/>
      <c r="H56" s="40"/>
      <c r="I56" s="18" t="str" cm="1">
        <f t="array" ref="I56">IF($D56="","",_xll.WRITEBACKBUDGET(Connection,$E$4,$E$10,$H$9,FALSE,$D56,$E56,$M56:$X56))</f>
        <v/>
      </c>
      <c r="J56" s="18"/>
      <c r="K56" s="17" t="str">
        <f t="shared" si="0"/>
        <v/>
      </c>
      <c r="L56" s="17" t="str">
        <f t="shared" si="1"/>
        <v/>
      </c>
      <c r="M56" s="32" t="str" cm="1">
        <f t="array" ref="M56">IF($D56="","",_xlfn.SWITCH($J56,"Equal allocation",ROUND(($G56+$G56*$H56)/12,2),"Weighted Allocation",ROUND(($G56+$G56*$H56)*_xll.ACCOUNTTURNOVER(Connection,$E$10,,$D56,,$E$4,M$2,M$2)/IF($G56=0,12,$G56),2),"Manual Allocation",Y56))</f>
        <v/>
      </c>
      <c r="N56" s="32" t="str" cm="1">
        <f t="array" ref="N56">IF($D56="","",_xlfn.SWITCH($J56,"Equal allocation",ROUND(($G56+$G56*$H56)/12,2),"Weighted Allocation",ROUND(($G56+$G56*$H56)*_xll.ACCOUNTTURNOVER(Connection,$E$10,,$D56,,$E$4,N$2,N$2)/IF($G56=0,12,$G56),2),"Manual Allocation",Z56))</f>
        <v/>
      </c>
      <c r="O56" s="32" t="str" cm="1">
        <f t="array" ref="O56">IF($D56="","",_xlfn.SWITCH($J56,"Equal allocation",ROUND(($G56+$G56*$H56)/12,2),"Weighted Allocation",ROUND(($G56+$G56*$H56)*_xll.ACCOUNTTURNOVER(Connection,$E$10,,$D56,,$E$4,O$2,O$2)/IF($G56=0,12,$G56),2),"Manual Allocation",AA56))</f>
        <v/>
      </c>
      <c r="P56" s="32" t="str" cm="1">
        <f t="array" ref="P56">IF($D56="","",_xlfn.SWITCH($J56,"Equal allocation",ROUND(($G56+$G56*$H56)/12,2),"Weighted Allocation",ROUND(($G56+$G56*$H56)*_xll.ACCOUNTTURNOVER(Connection,$E$10,,$D56,,$E$4,P$2,P$2)/IF($G56=0,12,$G56),2),"Manual Allocation",AB56))</f>
        <v/>
      </c>
      <c r="Q56" s="32" t="str" cm="1">
        <f t="array" ref="Q56">IF($D56="","",_xlfn.SWITCH($J56,"Equal allocation",ROUND(($G56+$G56*$H56)/12,2),"Weighted Allocation",ROUND(($G56+$G56*$H56)*_xll.ACCOUNTTURNOVER(Connection,$E$10,,$D56,,$E$4,Q$2,Q$2)/IF($G56=0,12,$G56),2),"Manual Allocation",AC56))</f>
        <v/>
      </c>
      <c r="R56" s="32" t="str" cm="1">
        <f t="array" ref="R56">IF($D56="","",_xlfn.SWITCH($J56,"Equal allocation",ROUND(($G56+$G56*$H56)/12,2),"Weighted Allocation",ROUND(($G56+$G56*$H56)*_xll.ACCOUNTTURNOVER(Connection,$E$10,,$D56,,$E$4,R$2,R$2)/IF($G56=0,12,$G56),2),"Manual Allocation",AD56))</f>
        <v/>
      </c>
      <c r="S56" s="32" t="str" cm="1">
        <f t="array" ref="S56">IF($D56="","",_xlfn.SWITCH($J56,"Equal allocation",ROUND(($G56+$G56*$H56)/12,2),"Weighted Allocation",ROUND(($G56+$G56*$H56)*_xll.ACCOUNTTURNOVER(Connection,$E$10,,$D56,,$E$4,S$2,S$2)/IF($G56=0,12,$G56),2),"Manual Allocation",AE56))</f>
        <v/>
      </c>
      <c r="T56" s="32" t="str" cm="1">
        <f t="array" ref="T56">IF($D56="","",_xlfn.SWITCH($J56,"Equal allocation",ROUND(($G56+$G56*$H56)/12,2),"Weighted Allocation",ROUND(($G56+$G56*$H56)*_xll.ACCOUNTTURNOVER(Connection,$E$10,,$D56,,$E$4,T$2,T$2)/IF($G56=0,12,$G56),2),"Manual Allocation",AF56))</f>
        <v/>
      </c>
      <c r="U56" s="32" t="str" cm="1">
        <f t="array" ref="U56">IF($D56="","",_xlfn.SWITCH($J56,"Equal allocation",ROUND(($G56+$G56*$H56)/12,2),"Weighted Allocation",ROUND(($G56+$G56*$H56)*_xll.ACCOUNTTURNOVER(Connection,$E$10,,$D56,,$E$4,U$2,U$2)/IF($G56=0,12,$G56),2),"Manual Allocation",AG56))</f>
        <v/>
      </c>
      <c r="V56" s="32" t="str" cm="1">
        <f t="array" ref="V56">IF($D56="","",_xlfn.SWITCH($J56,"Equal allocation",ROUND(($G56+$G56*$H56)/12,2),"Weighted Allocation",ROUND(($G56+$G56*$H56)*_xll.ACCOUNTTURNOVER(Connection,$E$10,,$D56,,$E$4,V$2,V$2)/IF($G56=0,12,$G56),2),"Manual Allocation",AH56))</f>
        <v/>
      </c>
      <c r="W56" s="32" t="str" cm="1">
        <f t="array" ref="W56">IF($D56="","",_xlfn.SWITCH($J56,"Equal allocation",ROUND(($G56+$G56*$H56)/12,2),"Weighted Allocation",ROUND(($G56+$G56*$H56)*_xll.ACCOUNTTURNOVER(Connection,$E$10,,$D56,,$E$4,W$2,W$2)/IF($G56=0,12,$G56),2),"Manual Allocation",AI56))</f>
        <v/>
      </c>
      <c r="X56" s="32" t="str" cm="1">
        <f t="array" ref="X56">IF($D56="","",_xlfn.SWITCH($J56,"Equal allocation",ROUND(($G56+$G56*$H56)/12,2),"Weighted Allocation",ROUND(($G56+$G56*$H56)*_xll.ACCOUNTTURNOVER(Connection,$E$10,,$D56,,$E$4,X$2,X$2)/IF($G56=0,12,$G56),2),"Manual Allocation",AJ56))</f>
        <v/>
      </c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</row>
    <row r="57" spans="1:36" s="27" customFormat="1" x14ac:dyDescent="0.45">
      <c r="A57" s="21"/>
      <c r="B57" s="21"/>
      <c r="C57" s="21"/>
      <c r="D57" s="16"/>
      <c r="E57" s="16"/>
      <c r="F57" s="16"/>
      <c r="G57" s="17"/>
      <c r="H57" s="40"/>
      <c r="I57" s="18" t="str" cm="1">
        <f t="array" ref="I57">IF($D57="","",_xll.WRITEBACKBUDGET(Connection,$E$4,$E$10,$H$9,FALSE,$D57,$E57,$M57:$X57))</f>
        <v/>
      </c>
      <c r="J57" s="18"/>
      <c r="K57" s="17" t="str">
        <f t="shared" si="0"/>
        <v/>
      </c>
      <c r="L57" s="17" t="str">
        <f t="shared" si="1"/>
        <v/>
      </c>
      <c r="M57" s="32" t="str" cm="1">
        <f t="array" ref="M57">IF($D57="","",_xlfn.SWITCH($J57,"Equal allocation",ROUND(($G57+$G57*$H57)/12,2),"Weighted Allocation",ROUND(($G57+$G57*$H57)*_xll.ACCOUNTTURNOVER(Connection,$E$10,,$D57,,$E$4,M$2,M$2)/IF($G57=0,12,$G57),2),"Manual Allocation",Y57))</f>
        <v/>
      </c>
      <c r="N57" s="32" t="str" cm="1">
        <f t="array" ref="N57">IF($D57="","",_xlfn.SWITCH($J57,"Equal allocation",ROUND(($G57+$G57*$H57)/12,2),"Weighted Allocation",ROUND(($G57+$G57*$H57)*_xll.ACCOUNTTURNOVER(Connection,$E$10,,$D57,,$E$4,N$2,N$2)/IF($G57=0,12,$G57),2),"Manual Allocation",Z57))</f>
        <v/>
      </c>
      <c r="O57" s="32" t="str" cm="1">
        <f t="array" ref="O57">IF($D57="","",_xlfn.SWITCH($J57,"Equal allocation",ROUND(($G57+$G57*$H57)/12,2),"Weighted Allocation",ROUND(($G57+$G57*$H57)*_xll.ACCOUNTTURNOVER(Connection,$E$10,,$D57,,$E$4,O$2,O$2)/IF($G57=0,12,$G57),2),"Manual Allocation",AA57))</f>
        <v/>
      </c>
      <c r="P57" s="32" t="str" cm="1">
        <f t="array" ref="P57">IF($D57="","",_xlfn.SWITCH($J57,"Equal allocation",ROUND(($G57+$G57*$H57)/12,2),"Weighted Allocation",ROUND(($G57+$G57*$H57)*_xll.ACCOUNTTURNOVER(Connection,$E$10,,$D57,,$E$4,P$2,P$2)/IF($G57=0,12,$G57),2),"Manual Allocation",AB57))</f>
        <v/>
      </c>
      <c r="Q57" s="32" t="str" cm="1">
        <f t="array" ref="Q57">IF($D57="","",_xlfn.SWITCH($J57,"Equal allocation",ROUND(($G57+$G57*$H57)/12,2),"Weighted Allocation",ROUND(($G57+$G57*$H57)*_xll.ACCOUNTTURNOVER(Connection,$E$10,,$D57,,$E$4,Q$2,Q$2)/IF($G57=0,12,$G57),2),"Manual Allocation",AC57))</f>
        <v/>
      </c>
      <c r="R57" s="32" t="str" cm="1">
        <f t="array" ref="R57">IF($D57="","",_xlfn.SWITCH($J57,"Equal allocation",ROUND(($G57+$G57*$H57)/12,2),"Weighted Allocation",ROUND(($G57+$G57*$H57)*_xll.ACCOUNTTURNOVER(Connection,$E$10,,$D57,,$E$4,R$2,R$2)/IF($G57=0,12,$G57),2),"Manual Allocation",AD57))</f>
        <v/>
      </c>
      <c r="S57" s="32" t="str" cm="1">
        <f t="array" ref="S57">IF($D57="","",_xlfn.SWITCH($J57,"Equal allocation",ROUND(($G57+$G57*$H57)/12,2),"Weighted Allocation",ROUND(($G57+$G57*$H57)*_xll.ACCOUNTTURNOVER(Connection,$E$10,,$D57,,$E$4,S$2,S$2)/IF($G57=0,12,$G57),2),"Manual Allocation",AE57))</f>
        <v/>
      </c>
      <c r="T57" s="32" t="str" cm="1">
        <f t="array" ref="T57">IF($D57="","",_xlfn.SWITCH($J57,"Equal allocation",ROUND(($G57+$G57*$H57)/12,2),"Weighted Allocation",ROUND(($G57+$G57*$H57)*_xll.ACCOUNTTURNOVER(Connection,$E$10,,$D57,,$E$4,T$2,T$2)/IF($G57=0,12,$G57),2),"Manual Allocation",AF57))</f>
        <v/>
      </c>
      <c r="U57" s="32" t="str" cm="1">
        <f t="array" ref="U57">IF($D57="","",_xlfn.SWITCH($J57,"Equal allocation",ROUND(($G57+$G57*$H57)/12,2),"Weighted Allocation",ROUND(($G57+$G57*$H57)*_xll.ACCOUNTTURNOVER(Connection,$E$10,,$D57,,$E$4,U$2,U$2)/IF($G57=0,12,$G57),2),"Manual Allocation",AG57))</f>
        <v/>
      </c>
      <c r="V57" s="32" t="str" cm="1">
        <f t="array" ref="V57">IF($D57="","",_xlfn.SWITCH($J57,"Equal allocation",ROUND(($G57+$G57*$H57)/12,2),"Weighted Allocation",ROUND(($G57+$G57*$H57)*_xll.ACCOUNTTURNOVER(Connection,$E$10,,$D57,,$E$4,V$2,V$2)/IF($G57=0,12,$G57),2),"Manual Allocation",AH57))</f>
        <v/>
      </c>
      <c r="W57" s="32" t="str" cm="1">
        <f t="array" ref="W57">IF($D57="","",_xlfn.SWITCH($J57,"Equal allocation",ROUND(($G57+$G57*$H57)/12,2),"Weighted Allocation",ROUND(($G57+$G57*$H57)*_xll.ACCOUNTTURNOVER(Connection,$E$10,,$D57,,$E$4,W$2,W$2)/IF($G57=0,12,$G57),2),"Manual Allocation",AI57))</f>
        <v/>
      </c>
      <c r="X57" s="32" t="str" cm="1">
        <f t="array" ref="X57">IF($D57="","",_xlfn.SWITCH($J57,"Equal allocation",ROUND(($G57+$G57*$H57)/12,2),"Weighted Allocation",ROUND(($G57+$G57*$H57)*_xll.ACCOUNTTURNOVER(Connection,$E$10,,$D57,,$E$4,X$2,X$2)/IF($G57=0,12,$G57),2),"Manual Allocation",AJ57))</f>
        <v/>
      </c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</row>
    <row r="58" spans="1:36" s="27" customFormat="1" x14ac:dyDescent="0.45">
      <c r="A58" s="21"/>
      <c r="B58" s="21"/>
      <c r="C58" s="21"/>
      <c r="D58" s="16"/>
      <c r="E58" s="16"/>
      <c r="F58" s="16"/>
      <c r="G58" s="17"/>
      <c r="H58" s="40"/>
      <c r="I58" s="18" t="str" cm="1">
        <f t="array" ref="I58">IF($D58="","",_xll.WRITEBACKBUDGET(Connection,$E$4,$E$10,$H$9,FALSE,$D58,$E58,$M58:$X58))</f>
        <v/>
      </c>
      <c r="J58" s="18"/>
      <c r="K58" s="17" t="str">
        <f t="shared" si="0"/>
        <v/>
      </c>
      <c r="L58" s="17" t="str">
        <f t="shared" si="1"/>
        <v/>
      </c>
      <c r="M58" s="32" t="str" cm="1">
        <f t="array" ref="M58">IF($D58="","",_xlfn.SWITCH($J58,"Equal allocation",ROUND(($G58+$G58*$H58)/12,2),"Weighted Allocation",ROUND(($G58+$G58*$H58)*_xll.ACCOUNTTURNOVER(Connection,$E$10,,$D58,,$E$4,M$2,M$2)/IF($G58=0,12,$G58),2),"Manual Allocation",Y58))</f>
        <v/>
      </c>
      <c r="N58" s="32" t="str" cm="1">
        <f t="array" ref="N58">IF($D58="","",_xlfn.SWITCH($J58,"Equal allocation",ROUND(($G58+$G58*$H58)/12,2),"Weighted Allocation",ROUND(($G58+$G58*$H58)*_xll.ACCOUNTTURNOVER(Connection,$E$10,,$D58,,$E$4,N$2,N$2)/IF($G58=0,12,$G58),2),"Manual Allocation",Z58))</f>
        <v/>
      </c>
      <c r="O58" s="32" t="str" cm="1">
        <f t="array" ref="O58">IF($D58="","",_xlfn.SWITCH($J58,"Equal allocation",ROUND(($G58+$G58*$H58)/12,2),"Weighted Allocation",ROUND(($G58+$G58*$H58)*_xll.ACCOUNTTURNOVER(Connection,$E$10,,$D58,,$E$4,O$2,O$2)/IF($G58=0,12,$G58),2),"Manual Allocation",AA58))</f>
        <v/>
      </c>
      <c r="P58" s="32" t="str" cm="1">
        <f t="array" ref="P58">IF($D58="","",_xlfn.SWITCH($J58,"Equal allocation",ROUND(($G58+$G58*$H58)/12,2),"Weighted Allocation",ROUND(($G58+$G58*$H58)*_xll.ACCOUNTTURNOVER(Connection,$E$10,,$D58,,$E$4,P$2,P$2)/IF($G58=0,12,$G58),2),"Manual Allocation",AB58))</f>
        <v/>
      </c>
      <c r="Q58" s="32" t="str" cm="1">
        <f t="array" ref="Q58">IF($D58="","",_xlfn.SWITCH($J58,"Equal allocation",ROUND(($G58+$G58*$H58)/12,2),"Weighted Allocation",ROUND(($G58+$G58*$H58)*_xll.ACCOUNTTURNOVER(Connection,$E$10,,$D58,,$E$4,Q$2,Q$2)/IF($G58=0,12,$G58),2),"Manual Allocation",AC58))</f>
        <v/>
      </c>
      <c r="R58" s="32" t="str" cm="1">
        <f t="array" ref="R58">IF($D58="","",_xlfn.SWITCH($J58,"Equal allocation",ROUND(($G58+$G58*$H58)/12,2),"Weighted Allocation",ROUND(($G58+$G58*$H58)*_xll.ACCOUNTTURNOVER(Connection,$E$10,,$D58,,$E$4,R$2,R$2)/IF($G58=0,12,$G58),2),"Manual Allocation",AD58))</f>
        <v/>
      </c>
      <c r="S58" s="32" t="str" cm="1">
        <f t="array" ref="S58">IF($D58="","",_xlfn.SWITCH($J58,"Equal allocation",ROUND(($G58+$G58*$H58)/12,2),"Weighted Allocation",ROUND(($G58+$G58*$H58)*_xll.ACCOUNTTURNOVER(Connection,$E$10,,$D58,,$E$4,S$2,S$2)/IF($G58=0,12,$G58),2),"Manual Allocation",AE58))</f>
        <v/>
      </c>
      <c r="T58" s="32" t="str" cm="1">
        <f t="array" ref="T58">IF($D58="","",_xlfn.SWITCH($J58,"Equal allocation",ROUND(($G58+$G58*$H58)/12,2),"Weighted Allocation",ROUND(($G58+$G58*$H58)*_xll.ACCOUNTTURNOVER(Connection,$E$10,,$D58,,$E$4,T$2,T$2)/IF($G58=0,12,$G58),2),"Manual Allocation",AF58))</f>
        <v/>
      </c>
      <c r="U58" s="32" t="str" cm="1">
        <f t="array" ref="U58">IF($D58="","",_xlfn.SWITCH($J58,"Equal allocation",ROUND(($G58+$G58*$H58)/12,2),"Weighted Allocation",ROUND(($G58+$G58*$H58)*_xll.ACCOUNTTURNOVER(Connection,$E$10,,$D58,,$E$4,U$2,U$2)/IF($G58=0,12,$G58),2),"Manual Allocation",AG58))</f>
        <v/>
      </c>
      <c r="V58" s="32" t="str" cm="1">
        <f t="array" ref="V58">IF($D58="","",_xlfn.SWITCH($J58,"Equal allocation",ROUND(($G58+$G58*$H58)/12,2),"Weighted Allocation",ROUND(($G58+$G58*$H58)*_xll.ACCOUNTTURNOVER(Connection,$E$10,,$D58,,$E$4,V$2,V$2)/IF($G58=0,12,$G58),2),"Manual Allocation",AH58))</f>
        <v/>
      </c>
      <c r="W58" s="32" t="str" cm="1">
        <f t="array" ref="W58">IF($D58="","",_xlfn.SWITCH($J58,"Equal allocation",ROUND(($G58+$G58*$H58)/12,2),"Weighted Allocation",ROUND(($G58+$G58*$H58)*_xll.ACCOUNTTURNOVER(Connection,$E$10,,$D58,,$E$4,W$2,W$2)/IF($G58=0,12,$G58),2),"Manual Allocation",AI58))</f>
        <v/>
      </c>
      <c r="X58" s="32" t="str" cm="1">
        <f t="array" ref="X58">IF($D58="","",_xlfn.SWITCH($J58,"Equal allocation",ROUND(($G58+$G58*$H58)/12,2),"Weighted Allocation",ROUND(($G58+$G58*$H58)*_xll.ACCOUNTTURNOVER(Connection,$E$10,,$D58,,$E$4,X$2,X$2)/IF($G58=0,12,$G58),2),"Manual Allocation",AJ58))</f>
        <v/>
      </c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</row>
    <row r="59" spans="1:36" s="27" customFormat="1" x14ac:dyDescent="0.45">
      <c r="A59" s="21"/>
      <c r="B59" s="21"/>
      <c r="C59" s="21"/>
      <c r="D59" s="16"/>
      <c r="E59" s="16"/>
      <c r="F59" s="16"/>
      <c r="G59" s="17"/>
      <c r="H59" s="40"/>
      <c r="I59" s="18" t="str" cm="1">
        <f t="array" ref="I59">IF($D59="","",_xll.WRITEBACKBUDGET(Connection,$E$4,$E$10,$H$9,FALSE,$D59,$E59,$M59:$X59))</f>
        <v/>
      </c>
      <c r="J59" s="18"/>
      <c r="K59" s="17" t="str">
        <f t="shared" si="0"/>
        <v/>
      </c>
      <c r="L59" s="17" t="str">
        <f t="shared" si="1"/>
        <v/>
      </c>
      <c r="M59" s="32" t="str" cm="1">
        <f t="array" ref="M59">IF($D59="","",_xlfn.SWITCH($J59,"Equal allocation",ROUND(($G59+$G59*$H59)/12,2),"Weighted Allocation",ROUND(($G59+$G59*$H59)*_xll.ACCOUNTTURNOVER(Connection,$E$10,,$D59,,$E$4,M$2,M$2)/IF($G59=0,12,$G59),2),"Manual Allocation",Y59))</f>
        <v/>
      </c>
      <c r="N59" s="32" t="str" cm="1">
        <f t="array" ref="N59">IF($D59="","",_xlfn.SWITCH($J59,"Equal allocation",ROUND(($G59+$G59*$H59)/12,2),"Weighted Allocation",ROUND(($G59+$G59*$H59)*_xll.ACCOUNTTURNOVER(Connection,$E$10,,$D59,,$E$4,N$2,N$2)/IF($G59=0,12,$G59),2),"Manual Allocation",Z59))</f>
        <v/>
      </c>
      <c r="O59" s="32" t="str" cm="1">
        <f t="array" ref="O59">IF($D59="","",_xlfn.SWITCH($J59,"Equal allocation",ROUND(($G59+$G59*$H59)/12,2),"Weighted Allocation",ROUND(($G59+$G59*$H59)*_xll.ACCOUNTTURNOVER(Connection,$E$10,,$D59,,$E$4,O$2,O$2)/IF($G59=0,12,$G59),2),"Manual Allocation",AA59))</f>
        <v/>
      </c>
      <c r="P59" s="32" t="str" cm="1">
        <f t="array" ref="P59">IF($D59="","",_xlfn.SWITCH($J59,"Equal allocation",ROUND(($G59+$G59*$H59)/12,2),"Weighted Allocation",ROUND(($G59+$G59*$H59)*_xll.ACCOUNTTURNOVER(Connection,$E$10,,$D59,,$E$4,P$2,P$2)/IF($G59=0,12,$G59),2),"Manual Allocation",AB59))</f>
        <v/>
      </c>
      <c r="Q59" s="32" t="str" cm="1">
        <f t="array" ref="Q59">IF($D59="","",_xlfn.SWITCH($J59,"Equal allocation",ROUND(($G59+$G59*$H59)/12,2),"Weighted Allocation",ROUND(($G59+$G59*$H59)*_xll.ACCOUNTTURNOVER(Connection,$E$10,,$D59,,$E$4,Q$2,Q$2)/IF($G59=0,12,$G59),2),"Manual Allocation",AC59))</f>
        <v/>
      </c>
      <c r="R59" s="32" t="str" cm="1">
        <f t="array" ref="R59">IF($D59="","",_xlfn.SWITCH($J59,"Equal allocation",ROUND(($G59+$G59*$H59)/12,2),"Weighted Allocation",ROUND(($G59+$G59*$H59)*_xll.ACCOUNTTURNOVER(Connection,$E$10,,$D59,,$E$4,R$2,R$2)/IF($G59=0,12,$G59),2),"Manual Allocation",AD59))</f>
        <v/>
      </c>
      <c r="S59" s="32" t="str" cm="1">
        <f t="array" ref="S59">IF($D59="","",_xlfn.SWITCH($J59,"Equal allocation",ROUND(($G59+$G59*$H59)/12,2),"Weighted Allocation",ROUND(($G59+$G59*$H59)*_xll.ACCOUNTTURNOVER(Connection,$E$10,,$D59,,$E$4,S$2,S$2)/IF($G59=0,12,$G59),2),"Manual Allocation",AE59))</f>
        <v/>
      </c>
      <c r="T59" s="32" t="str" cm="1">
        <f t="array" ref="T59">IF($D59="","",_xlfn.SWITCH($J59,"Equal allocation",ROUND(($G59+$G59*$H59)/12,2),"Weighted Allocation",ROUND(($G59+$G59*$H59)*_xll.ACCOUNTTURNOVER(Connection,$E$10,,$D59,,$E$4,T$2,T$2)/IF($G59=0,12,$G59),2),"Manual Allocation",AF59))</f>
        <v/>
      </c>
      <c r="U59" s="32" t="str" cm="1">
        <f t="array" ref="U59">IF($D59="","",_xlfn.SWITCH($J59,"Equal allocation",ROUND(($G59+$G59*$H59)/12,2),"Weighted Allocation",ROUND(($G59+$G59*$H59)*_xll.ACCOUNTTURNOVER(Connection,$E$10,,$D59,,$E$4,U$2,U$2)/IF($G59=0,12,$G59),2),"Manual Allocation",AG59))</f>
        <v/>
      </c>
      <c r="V59" s="32" t="str" cm="1">
        <f t="array" ref="V59">IF($D59="","",_xlfn.SWITCH($J59,"Equal allocation",ROUND(($G59+$G59*$H59)/12,2),"Weighted Allocation",ROUND(($G59+$G59*$H59)*_xll.ACCOUNTTURNOVER(Connection,$E$10,,$D59,,$E$4,V$2,V$2)/IF($G59=0,12,$G59),2),"Manual Allocation",AH59))</f>
        <v/>
      </c>
      <c r="W59" s="32" t="str" cm="1">
        <f t="array" ref="W59">IF($D59="","",_xlfn.SWITCH($J59,"Equal allocation",ROUND(($G59+$G59*$H59)/12,2),"Weighted Allocation",ROUND(($G59+$G59*$H59)*_xll.ACCOUNTTURNOVER(Connection,$E$10,,$D59,,$E$4,W$2,W$2)/IF($G59=0,12,$G59),2),"Manual Allocation",AI59))</f>
        <v/>
      </c>
      <c r="X59" s="32" t="str" cm="1">
        <f t="array" ref="X59">IF($D59="","",_xlfn.SWITCH($J59,"Equal allocation",ROUND(($G59+$G59*$H59)/12,2),"Weighted Allocation",ROUND(($G59+$G59*$H59)*_xll.ACCOUNTTURNOVER(Connection,$E$10,,$D59,,$E$4,X$2,X$2)/IF($G59=0,12,$G59),2),"Manual Allocation",AJ59))</f>
        <v/>
      </c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</row>
    <row r="60" spans="1:36" s="27" customFormat="1" x14ac:dyDescent="0.45">
      <c r="A60" s="21"/>
      <c r="B60" s="21"/>
      <c r="C60" s="21"/>
      <c r="D60" s="16"/>
      <c r="E60" s="16"/>
      <c r="F60" s="16"/>
      <c r="G60" s="17"/>
      <c r="H60" s="40"/>
      <c r="I60" s="18" t="str" cm="1">
        <f t="array" ref="I60">IF($D60="","",_xll.WRITEBACKBUDGET(Connection,$E$4,$E$10,$H$9,FALSE,$D60,$E60,$M60:$X60))</f>
        <v/>
      </c>
      <c r="J60" s="18"/>
      <c r="K60" s="17" t="str">
        <f t="shared" si="0"/>
        <v/>
      </c>
      <c r="L60" s="17" t="str">
        <f t="shared" si="1"/>
        <v/>
      </c>
      <c r="M60" s="32" t="str" cm="1">
        <f t="array" ref="M60">IF($D60="","",_xlfn.SWITCH($J60,"Equal allocation",ROUND(($G60+$G60*$H60)/12,2),"Weighted Allocation",ROUND(($G60+$G60*$H60)*_xll.ACCOUNTTURNOVER(Connection,$E$10,,$D60,,$E$4,M$2,M$2)/IF($G60=0,12,$G60),2),"Manual Allocation",Y60))</f>
        <v/>
      </c>
      <c r="N60" s="32" t="str" cm="1">
        <f t="array" ref="N60">IF($D60="","",_xlfn.SWITCH($J60,"Equal allocation",ROUND(($G60+$G60*$H60)/12,2),"Weighted Allocation",ROUND(($G60+$G60*$H60)*_xll.ACCOUNTTURNOVER(Connection,$E$10,,$D60,,$E$4,N$2,N$2)/IF($G60=0,12,$G60),2),"Manual Allocation",Z60))</f>
        <v/>
      </c>
      <c r="O60" s="32" t="str" cm="1">
        <f t="array" ref="O60">IF($D60="","",_xlfn.SWITCH($J60,"Equal allocation",ROUND(($G60+$G60*$H60)/12,2),"Weighted Allocation",ROUND(($G60+$G60*$H60)*_xll.ACCOUNTTURNOVER(Connection,$E$10,,$D60,,$E$4,O$2,O$2)/IF($G60=0,12,$G60),2),"Manual Allocation",AA60))</f>
        <v/>
      </c>
      <c r="P60" s="32" t="str" cm="1">
        <f t="array" ref="P60">IF($D60="","",_xlfn.SWITCH($J60,"Equal allocation",ROUND(($G60+$G60*$H60)/12,2),"Weighted Allocation",ROUND(($G60+$G60*$H60)*_xll.ACCOUNTTURNOVER(Connection,$E$10,,$D60,,$E$4,P$2,P$2)/IF($G60=0,12,$G60),2),"Manual Allocation",AB60))</f>
        <v/>
      </c>
      <c r="Q60" s="32" t="str" cm="1">
        <f t="array" ref="Q60">IF($D60="","",_xlfn.SWITCH($J60,"Equal allocation",ROUND(($G60+$G60*$H60)/12,2),"Weighted Allocation",ROUND(($G60+$G60*$H60)*_xll.ACCOUNTTURNOVER(Connection,$E$10,,$D60,,$E$4,Q$2,Q$2)/IF($G60=0,12,$G60),2),"Manual Allocation",AC60))</f>
        <v/>
      </c>
      <c r="R60" s="32" t="str" cm="1">
        <f t="array" ref="R60">IF($D60="","",_xlfn.SWITCH($J60,"Equal allocation",ROUND(($G60+$G60*$H60)/12,2),"Weighted Allocation",ROUND(($G60+$G60*$H60)*_xll.ACCOUNTTURNOVER(Connection,$E$10,,$D60,,$E$4,R$2,R$2)/IF($G60=0,12,$G60),2),"Manual Allocation",AD60))</f>
        <v/>
      </c>
      <c r="S60" s="32" t="str" cm="1">
        <f t="array" ref="S60">IF($D60="","",_xlfn.SWITCH($J60,"Equal allocation",ROUND(($G60+$G60*$H60)/12,2),"Weighted Allocation",ROUND(($G60+$G60*$H60)*_xll.ACCOUNTTURNOVER(Connection,$E$10,,$D60,,$E$4,S$2,S$2)/IF($G60=0,12,$G60),2),"Manual Allocation",AE60))</f>
        <v/>
      </c>
      <c r="T60" s="32" t="str" cm="1">
        <f t="array" ref="T60">IF($D60="","",_xlfn.SWITCH($J60,"Equal allocation",ROUND(($G60+$G60*$H60)/12,2),"Weighted Allocation",ROUND(($G60+$G60*$H60)*_xll.ACCOUNTTURNOVER(Connection,$E$10,,$D60,,$E$4,T$2,T$2)/IF($G60=0,12,$G60),2),"Manual Allocation",AF60))</f>
        <v/>
      </c>
      <c r="U60" s="32" t="str" cm="1">
        <f t="array" ref="U60">IF($D60="","",_xlfn.SWITCH($J60,"Equal allocation",ROUND(($G60+$G60*$H60)/12,2),"Weighted Allocation",ROUND(($G60+$G60*$H60)*_xll.ACCOUNTTURNOVER(Connection,$E$10,,$D60,,$E$4,U$2,U$2)/IF($G60=0,12,$G60),2),"Manual Allocation",AG60))</f>
        <v/>
      </c>
      <c r="V60" s="32" t="str" cm="1">
        <f t="array" ref="V60">IF($D60="","",_xlfn.SWITCH($J60,"Equal allocation",ROUND(($G60+$G60*$H60)/12,2),"Weighted Allocation",ROUND(($G60+$G60*$H60)*_xll.ACCOUNTTURNOVER(Connection,$E$10,,$D60,,$E$4,V$2,V$2)/IF($G60=0,12,$G60),2),"Manual Allocation",AH60))</f>
        <v/>
      </c>
      <c r="W60" s="32" t="str" cm="1">
        <f t="array" ref="W60">IF($D60="","",_xlfn.SWITCH($J60,"Equal allocation",ROUND(($G60+$G60*$H60)/12,2),"Weighted Allocation",ROUND(($G60+$G60*$H60)*_xll.ACCOUNTTURNOVER(Connection,$E$10,,$D60,,$E$4,W$2,W$2)/IF($G60=0,12,$G60),2),"Manual Allocation",AI60))</f>
        <v/>
      </c>
      <c r="X60" s="32" t="str" cm="1">
        <f t="array" ref="X60">IF($D60="","",_xlfn.SWITCH($J60,"Equal allocation",ROUND(($G60+$G60*$H60)/12,2),"Weighted Allocation",ROUND(($G60+$G60*$H60)*_xll.ACCOUNTTURNOVER(Connection,$E$10,,$D60,,$E$4,X$2,X$2)/IF($G60=0,12,$G60),2),"Manual Allocation",AJ60))</f>
        <v/>
      </c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</row>
    <row r="61" spans="1:36" s="27" customFormat="1" x14ac:dyDescent="0.45">
      <c r="A61" s="21"/>
      <c r="B61" s="21"/>
      <c r="C61" s="21"/>
      <c r="D61" s="16"/>
      <c r="E61" s="16"/>
      <c r="F61" s="16"/>
      <c r="G61" s="17"/>
      <c r="H61" s="40"/>
      <c r="I61" s="18" t="str" cm="1">
        <f t="array" ref="I61">IF($D61="","",_xll.WRITEBACKBUDGET(Connection,$E$4,$E$10,$H$9,FALSE,$D61,$E61,$M61:$X61))</f>
        <v/>
      </c>
      <c r="J61" s="18"/>
      <c r="K61" s="17" t="str">
        <f t="shared" si="0"/>
        <v/>
      </c>
      <c r="L61" s="17" t="str">
        <f t="shared" si="1"/>
        <v/>
      </c>
      <c r="M61" s="32" t="str" cm="1">
        <f t="array" ref="M61">IF($D61="","",_xlfn.SWITCH($J61,"Equal allocation",ROUND(($G61+$G61*$H61)/12,2),"Weighted Allocation",ROUND(($G61+$G61*$H61)*_xll.ACCOUNTTURNOVER(Connection,$E$10,,$D61,,$E$4,M$2,M$2)/IF($G61=0,12,$G61),2),"Manual Allocation",Y61))</f>
        <v/>
      </c>
      <c r="N61" s="32" t="str" cm="1">
        <f t="array" ref="N61">IF($D61="","",_xlfn.SWITCH($J61,"Equal allocation",ROUND(($G61+$G61*$H61)/12,2),"Weighted Allocation",ROUND(($G61+$G61*$H61)*_xll.ACCOUNTTURNOVER(Connection,$E$10,,$D61,,$E$4,N$2,N$2)/IF($G61=0,12,$G61),2),"Manual Allocation",Z61))</f>
        <v/>
      </c>
      <c r="O61" s="32" t="str" cm="1">
        <f t="array" ref="O61">IF($D61="","",_xlfn.SWITCH($J61,"Equal allocation",ROUND(($G61+$G61*$H61)/12,2),"Weighted Allocation",ROUND(($G61+$G61*$H61)*_xll.ACCOUNTTURNOVER(Connection,$E$10,,$D61,,$E$4,O$2,O$2)/IF($G61=0,12,$G61),2),"Manual Allocation",AA61))</f>
        <v/>
      </c>
      <c r="P61" s="32" t="str" cm="1">
        <f t="array" ref="P61">IF($D61="","",_xlfn.SWITCH($J61,"Equal allocation",ROUND(($G61+$G61*$H61)/12,2),"Weighted Allocation",ROUND(($G61+$G61*$H61)*_xll.ACCOUNTTURNOVER(Connection,$E$10,,$D61,,$E$4,P$2,P$2)/IF($G61=0,12,$G61),2),"Manual Allocation",AB61))</f>
        <v/>
      </c>
      <c r="Q61" s="32" t="str" cm="1">
        <f t="array" ref="Q61">IF($D61="","",_xlfn.SWITCH($J61,"Equal allocation",ROUND(($G61+$G61*$H61)/12,2),"Weighted Allocation",ROUND(($G61+$G61*$H61)*_xll.ACCOUNTTURNOVER(Connection,$E$10,,$D61,,$E$4,Q$2,Q$2)/IF($G61=0,12,$G61),2),"Manual Allocation",AC61))</f>
        <v/>
      </c>
      <c r="R61" s="32" t="str" cm="1">
        <f t="array" ref="R61">IF($D61="","",_xlfn.SWITCH($J61,"Equal allocation",ROUND(($G61+$G61*$H61)/12,2),"Weighted Allocation",ROUND(($G61+$G61*$H61)*_xll.ACCOUNTTURNOVER(Connection,$E$10,,$D61,,$E$4,R$2,R$2)/IF($G61=0,12,$G61),2),"Manual Allocation",AD61))</f>
        <v/>
      </c>
      <c r="S61" s="32" t="str" cm="1">
        <f t="array" ref="S61">IF($D61="","",_xlfn.SWITCH($J61,"Equal allocation",ROUND(($G61+$G61*$H61)/12,2),"Weighted Allocation",ROUND(($G61+$G61*$H61)*_xll.ACCOUNTTURNOVER(Connection,$E$10,,$D61,,$E$4,S$2,S$2)/IF($G61=0,12,$G61),2),"Manual Allocation",AE61))</f>
        <v/>
      </c>
      <c r="T61" s="32" t="str" cm="1">
        <f t="array" ref="T61">IF($D61="","",_xlfn.SWITCH($J61,"Equal allocation",ROUND(($G61+$G61*$H61)/12,2),"Weighted Allocation",ROUND(($G61+$G61*$H61)*_xll.ACCOUNTTURNOVER(Connection,$E$10,,$D61,,$E$4,T$2,T$2)/IF($G61=0,12,$G61),2),"Manual Allocation",AF61))</f>
        <v/>
      </c>
      <c r="U61" s="32" t="str" cm="1">
        <f t="array" ref="U61">IF($D61="","",_xlfn.SWITCH($J61,"Equal allocation",ROUND(($G61+$G61*$H61)/12,2),"Weighted Allocation",ROUND(($G61+$G61*$H61)*_xll.ACCOUNTTURNOVER(Connection,$E$10,,$D61,,$E$4,U$2,U$2)/IF($G61=0,12,$G61),2),"Manual Allocation",AG61))</f>
        <v/>
      </c>
      <c r="V61" s="32" t="str" cm="1">
        <f t="array" ref="V61">IF($D61="","",_xlfn.SWITCH($J61,"Equal allocation",ROUND(($G61+$G61*$H61)/12,2),"Weighted Allocation",ROUND(($G61+$G61*$H61)*_xll.ACCOUNTTURNOVER(Connection,$E$10,,$D61,,$E$4,V$2,V$2)/IF($G61=0,12,$G61),2),"Manual Allocation",AH61))</f>
        <v/>
      </c>
      <c r="W61" s="32" t="str" cm="1">
        <f t="array" ref="W61">IF($D61="","",_xlfn.SWITCH($J61,"Equal allocation",ROUND(($G61+$G61*$H61)/12,2),"Weighted Allocation",ROUND(($G61+$G61*$H61)*_xll.ACCOUNTTURNOVER(Connection,$E$10,,$D61,,$E$4,W$2,W$2)/IF($G61=0,12,$G61),2),"Manual Allocation",AI61))</f>
        <v/>
      </c>
      <c r="X61" s="32" t="str" cm="1">
        <f t="array" ref="X61">IF($D61="","",_xlfn.SWITCH($J61,"Equal allocation",ROUND(($G61+$G61*$H61)/12,2),"Weighted Allocation",ROUND(($G61+$G61*$H61)*_xll.ACCOUNTTURNOVER(Connection,$E$10,,$D61,,$E$4,X$2,X$2)/IF($G61=0,12,$G61),2),"Manual Allocation",AJ61))</f>
        <v/>
      </c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</row>
    <row r="62" spans="1:36" s="27" customFormat="1" x14ac:dyDescent="0.45">
      <c r="A62" s="21"/>
      <c r="B62" s="21"/>
      <c r="C62" s="21"/>
      <c r="D62" s="16"/>
      <c r="E62" s="16"/>
      <c r="F62" s="16"/>
      <c r="G62" s="17"/>
      <c r="H62" s="40"/>
      <c r="I62" s="18" t="str" cm="1">
        <f t="array" ref="I62">IF($D62="","",_xll.WRITEBACKBUDGET(Connection,$E$4,$E$10,$H$9,FALSE,$D62,$E62,$M62:$X62))</f>
        <v/>
      </c>
      <c r="J62" s="18"/>
      <c r="K62" s="17" t="str">
        <f t="shared" si="0"/>
        <v/>
      </c>
      <c r="L62" s="17" t="str">
        <f t="shared" si="1"/>
        <v/>
      </c>
      <c r="M62" s="32" t="str" cm="1">
        <f t="array" ref="M62">IF($D62="","",_xlfn.SWITCH($J62,"Equal allocation",ROUND(($G62+$G62*$H62)/12,2),"Weighted Allocation",ROUND(($G62+$G62*$H62)*_xll.ACCOUNTTURNOVER(Connection,$E$10,,$D62,,$E$4,M$2,M$2)/IF($G62=0,12,$G62),2),"Manual Allocation",Y62))</f>
        <v/>
      </c>
      <c r="N62" s="32" t="str" cm="1">
        <f t="array" ref="N62">IF($D62="","",_xlfn.SWITCH($J62,"Equal allocation",ROUND(($G62+$G62*$H62)/12,2),"Weighted Allocation",ROUND(($G62+$G62*$H62)*_xll.ACCOUNTTURNOVER(Connection,$E$10,,$D62,,$E$4,N$2,N$2)/IF($G62=0,12,$G62),2),"Manual Allocation",Z62))</f>
        <v/>
      </c>
      <c r="O62" s="32" t="str" cm="1">
        <f t="array" ref="O62">IF($D62="","",_xlfn.SWITCH($J62,"Equal allocation",ROUND(($G62+$G62*$H62)/12,2),"Weighted Allocation",ROUND(($G62+$G62*$H62)*_xll.ACCOUNTTURNOVER(Connection,$E$10,,$D62,,$E$4,O$2,O$2)/IF($G62=0,12,$G62),2),"Manual Allocation",AA62))</f>
        <v/>
      </c>
      <c r="P62" s="32" t="str" cm="1">
        <f t="array" ref="P62">IF($D62="","",_xlfn.SWITCH($J62,"Equal allocation",ROUND(($G62+$G62*$H62)/12,2),"Weighted Allocation",ROUND(($G62+$G62*$H62)*_xll.ACCOUNTTURNOVER(Connection,$E$10,,$D62,,$E$4,P$2,P$2)/IF($G62=0,12,$G62),2),"Manual Allocation",AB62))</f>
        <v/>
      </c>
      <c r="Q62" s="32" t="str" cm="1">
        <f t="array" ref="Q62">IF($D62="","",_xlfn.SWITCH($J62,"Equal allocation",ROUND(($G62+$G62*$H62)/12,2),"Weighted Allocation",ROUND(($G62+$G62*$H62)*_xll.ACCOUNTTURNOVER(Connection,$E$10,,$D62,,$E$4,Q$2,Q$2)/IF($G62=0,12,$G62),2),"Manual Allocation",AC62))</f>
        <v/>
      </c>
      <c r="R62" s="32" t="str" cm="1">
        <f t="array" ref="R62">IF($D62="","",_xlfn.SWITCH($J62,"Equal allocation",ROUND(($G62+$G62*$H62)/12,2),"Weighted Allocation",ROUND(($G62+$G62*$H62)*_xll.ACCOUNTTURNOVER(Connection,$E$10,,$D62,,$E$4,R$2,R$2)/IF($G62=0,12,$G62),2),"Manual Allocation",AD62))</f>
        <v/>
      </c>
      <c r="S62" s="32" t="str" cm="1">
        <f t="array" ref="S62">IF($D62="","",_xlfn.SWITCH($J62,"Equal allocation",ROUND(($G62+$G62*$H62)/12,2),"Weighted Allocation",ROUND(($G62+$G62*$H62)*_xll.ACCOUNTTURNOVER(Connection,$E$10,,$D62,,$E$4,S$2,S$2)/IF($G62=0,12,$G62),2),"Manual Allocation",AE62))</f>
        <v/>
      </c>
      <c r="T62" s="32" t="str" cm="1">
        <f t="array" ref="T62">IF($D62="","",_xlfn.SWITCH($J62,"Equal allocation",ROUND(($G62+$G62*$H62)/12,2),"Weighted Allocation",ROUND(($G62+$G62*$H62)*_xll.ACCOUNTTURNOVER(Connection,$E$10,,$D62,,$E$4,T$2,T$2)/IF($G62=0,12,$G62),2),"Manual Allocation",AF62))</f>
        <v/>
      </c>
      <c r="U62" s="32" t="str" cm="1">
        <f t="array" ref="U62">IF($D62="","",_xlfn.SWITCH($J62,"Equal allocation",ROUND(($G62+$G62*$H62)/12,2),"Weighted Allocation",ROUND(($G62+$G62*$H62)*_xll.ACCOUNTTURNOVER(Connection,$E$10,,$D62,,$E$4,U$2,U$2)/IF($G62=0,12,$G62),2),"Manual Allocation",AG62))</f>
        <v/>
      </c>
      <c r="V62" s="32" t="str" cm="1">
        <f t="array" ref="V62">IF($D62="","",_xlfn.SWITCH($J62,"Equal allocation",ROUND(($G62+$G62*$H62)/12,2),"Weighted Allocation",ROUND(($G62+$G62*$H62)*_xll.ACCOUNTTURNOVER(Connection,$E$10,,$D62,,$E$4,V$2,V$2)/IF($G62=0,12,$G62),2),"Manual Allocation",AH62))</f>
        <v/>
      </c>
      <c r="W62" s="32" t="str" cm="1">
        <f t="array" ref="W62">IF($D62="","",_xlfn.SWITCH($J62,"Equal allocation",ROUND(($G62+$G62*$H62)/12,2),"Weighted Allocation",ROUND(($G62+$G62*$H62)*_xll.ACCOUNTTURNOVER(Connection,$E$10,,$D62,,$E$4,W$2,W$2)/IF($G62=0,12,$G62),2),"Manual Allocation",AI62))</f>
        <v/>
      </c>
      <c r="X62" s="32" t="str" cm="1">
        <f t="array" ref="X62">IF($D62="","",_xlfn.SWITCH($J62,"Equal allocation",ROUND(($G62+$G62*$H62)/12,2),"Weighted Allocation",ROUND(($G62+$G62*$H62)*_xll.ACCOUNTTURNOVER(Connection,$E$10,,$D62,,$E$4,X$2,X$2)/IF($G62=0,12,$G62),2),"Manual Allocation",AJ62))</f>
        <v/>
      </c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</row>
    <row r="63" spans="1:36" s="27" customFormat="1" x14ac:dyDescent="0.45">
      <c r="A63" s="21"/>
      <c r="B63" s="21"/>
      <c r="C63" s="21"/>
      <c r="D63" s="16"/>
      <c r="E63" s="16"/>
      <c r="F63" s="16"/>
      <c r="G63" s="17"/>
      <c r="H63" s="40"/>
      <c r="I63" s="18" t="str" cm="1">
        <f t="array" ref="I63">IF($D63="","",_xll.WRITEBACKBUDGET(Connection,$E$4,$E$10,$H$9,FALSE,$D63,$E63,$M63:$X63))</f>
        <v/>
      </c>
      <c r="J63" s="18"/>
      <c r="K63" s="17" t="str">
        <f t="shared" si="0"/>
        <v/>
      </c>
      <c r="L63" s="17" t="str">
        <f t="shared" si="1"/>
        <v/>
      </c>
      <c r="M63" s="32" t="str" cm="1">
        <f t="array" ref="M63">IF($D63="","",_xlfn.SWITCH($J63,"Equal allocation",ROUND(($G63+$G63*$H63)/12,2),"Weighted Allocation",ROUND(($G63+$G63*$H63)*_xll.ACCOUNTTURNOVER(Connection,$E$10,,$D63,,$E$4,M$2,M$2)/IF($G63=0,12,$G63),2),"Manual Allocation",Y63))</f>
        <v/>
      </c>
      <c r="N63" s="32" t="str" cm="1">
        <f t="array" ref="N63">IF($D63="","",_xlfn.SWITCH($J63,"Equal allocation",ROUND(($G63+$G63*$H63)/12,2),"Weighted Allocation",ROUND(($G63+$G63*$H63)*_xll.ACCOUNTTURNOVER(Connection,$E$10,,$D63,,$E$4,N$2,N$2)/IF($G63=0,12,$G63),2),"Manual Allocation",Z63))</f>
        <v/>
      </c>
      <c r="O63" s="32" t="str" cm="1">
        <f t="array" ref="O63">IF($D63="","",_xlfn.SWITCH($J63,"Equal allocation",ROUND(($G63+$G63*$H63)/12,2),"Weighted Allocation",ROUND(($G63+$G63*$H63)*_xll.ACCOUNTTURNOVER(Connection,$E$10,,$D63,,$E$4,O$2,O$2)/IF($G63=0,12,$G63),2),"Manual Allocation",AA63))</f>
        <v/>
      </c>
      <c r="P63" s="32" t="str" cm="1">
        <f t="array" ref="P63">IF($D63="","",_xlfn.SWITCH($J63,"Equal allocation",ROUND(($G63+$G63*$H63)/12,2),"Weighted Allocation",ROUND(($G63+$G63*$H63)*_xll.ACCOUNTTURNOVER(Connection,$E$10,,$D63,,$E$4,P$2,P$2)/IF($G63=0,12,$G63),2),"Manual Allocation",AB63))</f>
        <v/>
      </c>
      <c r="Q63" s="32" t="str" cm="1">
        <f t="array" ref="Q63">IF($D63="","",_xlfn.SWITCH($J63,"Equal allocation",ROUND(($G63+$G63*$H63)/12,2),"Weighted Allocation",ROUND(($G63+$G63*$H63)*_xll.ACCOUNTTURNOVER(Connection,$E$10,,$D63,,$E$4,Q$2,Q$2)/IF($G63=0,12,$G63),2),"Manual Allocation",AC63))</f>
        <v/>
      </c>
      <c r="R63" s="32" t="str" cm="1">
        <f t="array" ref="R63">IF($D63="","",_xlfn.SWITCH($J63,"Equal allocation",ROUND(($G63+$G63*$H63)/12,2),"Weighted Allocation",ROUND(($G63+$G63*$H63)*_xll.ACCOUNTTURNOVER(Connection,$E$10,,$D63,,$E$4,R$2,R$2)/IF($G63=0,12,$G63),2),"Manual Allocation",AD63))</f>
        <v/>
      </c>
      <c r="S63" s="32" t="str" cm="1">
        <f t="array" ref="S63">IF($D63="","",_xlfn.SWITCH($J63,"Equal allocation",ROUND(($G63+$G63*$H63)/12,2),"Weighted Allocation",ROUND(($G63+$G63*$H63)*_xll.ACCOUNTTURNOVER(Connection,$E$10,,$D63,,$E$4,S$2,S$2)/IF($G63=0,12,$G63),2),"Manual Allocation",AE63))</f>
        <v/>
      </c>
      <c r="T63" s="32" t="str" cm="1">
        <f t="array" ref="T63">IF($D63="","",_xlfn.SWITCH($J63,"Equal allocation",ROUND(($G63+$G63*$H63)/12,2),"Weighted Allocation",ROUND(($G63+$G63*$H63)*_xll.ACCOUNTTURNOVER(Connection,$E$10,,$D63,,$E$4,T$2,T$2)/IF($G63=0,12,$G63),2),"Manual Allocation",AF63))</f>
        <v/>
      </c>
      <c r="U63" s="32" t="str" cm="1">
        <f t="array" ref="U63">IF($D63="","",_xlfn.SWITCH($J63,"Equal allocation",ROUND(($G63+$G63*$H63)/12,2),"Weighted Allocation",ROUND(($G63+$G63*$H63)*_xll.ACCOUNTTURNOVER(Connection,$E$10,,$D63,,$E$4,U$2,U$2)/IF($G63=0,12,$G63),2),"Manual Allocation",AG63))</f>
        <v/>
      </c>
      <c r="V63" s="32" t="str" cm="1">
        <f t="array" ref="V63">IF($D63="","",_xlfn.SWITCH($J63,"Equal allocation",ROUND(($G63+$G63*$H63)/12,2),"Weighted Allocation",ROUND(($G63+$G63*$H63)*_xll.ACCOUNTTURNOVER(Connection,$E$10,,$D63,,$E$4,V$2,V$2)/IF($G63=0,12,$G63),2),"Manual Allocation",AH63))</f>
        <v/>
      </c>
      <c r="W63" s="32" t="str" cm="1">
        <f t="array" ref="W63">IF($D63="","",_xlfn.SWITCH($J63,"Equal allocation",ROUND(($G63+$G63*$H63)/12,2),"Weighted Allocation",ROUND(($G63+$G63*$H63)*_xll.ACCOUNTTURNOVER(Connection,$E$10,,$D63,,$E$4,W$2,W$2)/IF($G63=0,12,$G63),2),"Manual Allocation",AI63))</f>
        <v/>
      </c>
      <c r="X63" s="32" t="str" cm="1">
        <f t="array" ref="X63">IF($D63="","",_xlfn.SWITCH($J63,"Equal allocation",ROUND(($G63+$G63*$H63)/12,2),"Weighted Allocation",ROUND(($G63+$G63*$H63)*_xll.ACCOUNTTURNOVER(Connection,$E$10,,$D63,,$E$4,X$2,X$2)/IF($G63=0,12,$G63),2),"Manual Allocation",AJ63))</f>
        <v/>
      </c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</row>
    <row r="64" spans="1:36" s="27" customFormat="1" x14ac:dyDescent="0.45">
      <c r="A64" s="21"/>
      <c r="B64" s="21"/>
      <c r="C64" s="21"/>
      <c r="D64" s="16"/>
      <c r="E64" s="16"/>
      <c r="F64" s="16"/>
      <c r="G64" s="17"/>
      <c r="H64" s="40"/>
      <c r="I64" s="18" t="str" cm="1">
        <f t="array" ref="I64">IF($D64="","",_xll.WRITEBACKBUDGET(Connection,$E$4,$E$10,$H$9,FALSE,$D64,$E64,$M64:$X64))</f>
        <v/>
      </c>
      <c r="J64" s="18"/>
      <c r="K64" s="17" t="str">
        <f t="shared" si="0"/>
        <v/>
      </c>
      <c r="L64" s="17" t="str">
        <f t="shared" si="1"/>
        <v/>
      </c>
      <c r="M64" s="32" t="str" cm="1">
        <f t="array" ref="M64">IF($D64="","",_xlfn.SWITCH($J64,"Equal allocation",ROUND(($G64+$G64*$H64)/12,2),"Weighted Allocation",ROUND(($G64+$G64*$H64)*_xll.ACCOUNTTURNOVER(Connection,$E$10,,$D64,,$E$4,M$2,M$2)/IF($G64=0,12,$G64),2),"Manual Allocation",Y64))</f>
        <v/>
      </c>
      <c r="N64" s="32" t="str" cm="1">
        <f t="array" ref="N64">IF($D64="","",_xlfn.SWITCH($J64,"Equal allocation",ROUND(($G64+$G64*$H64)/12,2),"Weighted Allocation",ROUND(($G64+$G64*$H64)*_xll.ACCOUNTTURNOVER(Connection,$E$10,,$D64,,$E$4,N$2,N$2)/IF($G64=0,12,$G64),2),"Manual Allocation",Z64))</f>
        <v/>
      </c>
      <c r="O64" s="32" t="str" cm="1">
        <f t="array" ref="O64">IF($D64="","",_xlfn.SWITCH($J64,"Equal allocation",ROUND(($G64+$G64*$H64)/12,2),"Weighted Allocation",ROUND(($G64+$G64*$H64)*_xll.ACCOUNTTURNOVER(Connection,$E$10,,$D64,,$E$4,O$2,O$2)/IF($G64=0,12,$G64),2),"Manual Allocation",AA64))</f>
        <v/>
      </c>
      <c r="P64" s="32" t="str" cm="1">
        <f t="array" ref="P64">IF($D64="","",_xlfn.SWITCH($J64,"Equal allocation",ROUND(($G64+$G64*$H64)/12,2),"Weighted Allocation",ROUND(($G64+$G64*$H64)*_xll.ACCOUNTTURNOVER(Connection,$E$10,,$D64,,$E$4,P$2,P$2)/IF($G64=0,12,$G64),2),"Manual Allocation",AB64))</f>
        <v/>
      </c>
      <c r="Q64" s="32" t="str" cm="1">
        <f t="array" ref="Q64">IF($D64="","",_xlfn.SWITCH($J64,"Equal allocation",ROUND(($G64+$G64*$H64)/12,2),"Weighted Allocation",ROUND(($G64+$G64*$H64)*_xll.ACCOUNTTURNOVER(Connection,$E$10,,$D64,,$E$4,Q$2,Q$2)/IF($G64=0,12,$G64),2),"Manual Allocation",AC64))</f>
        <v/>
      </c>
      <c r="R64" s="32" t="str" cm="1">
        <f t="array" ref="R64">IF($D64="","",_xlfn.SWITCH($J64,"Equal allocation",ROUND(($G64+$G64*$H64)/12,2),"Weighted Allocation",ROUND(($G64+$G64*$H64)*_xll.ACCOUNTTURNOVER(Connection,$E$10,,$D64,,$E$4,R$2,R$2)/IF($G64=0,12,$G64),2),"Manual Allocation",AD64))</f>
        <v/>
      </c>
      <c r="S64" s="32" t="str" cm="1">
        <f t="array" ref="S64">IF($D64="","",_xlfn.SWITCH($J64,"Equal allocation",ROUND(($G64+$G64*$H64)/12,2),"Weighted Allocation",ROUND(($G64+$G64*$H64)*_xll.ACCOUNTTURNOVER(Connection,$E$10,,$D64,,$E$4,S$2,S$2)/IF($G64=0,12,$G64),2),"Manual Allocation",AE64))</f>
        <v/>
      </c>
      <c r="T64" s="32" t="str" cm="1">
        <f t="array" ref="T64">IF($D64="","",_xlfn.SWITCH($J64,"Equal allocation",ROUND(($G64+$G64*$H64)/12,2),"Weighted Allocation",ROUND(($G64+$G64*$H64)*_xll.ACCOUNTTURNOVER(Connection,$E$10,,$D64,,$E$4,T$2,T$2)/IF($G64=0,12,$G64),2),"Manual Allocation",AF64))</f>
        <v/>
      </c>
      <c r="U64" s="32" t="str" cm="1">
        <f t="array" ref="U64">IF($D64="","",_xlfn.SWITCH($J64,"Equal allocation",ROUND(($G64+$G64*$H64)/12,2),"Weighted Allocation",ROUND(($G64+$G64*$H64)*_xll.ACCOUNTTURNOVER(Connection,$E$10,,$D64,,$E$4,U$2,U$2)/IF($G64=0,12,$G64),2),"Manual Allocation",AG64))</f>
        <v/>
      </c>
      <c r="V64" s="32" t="str" cm="1">
        <f t="array" ref="V64">IF($D64="","",_xlfn.SWITCH($J64,"Equal allocation",ROUND(($G64+$G64*$H64)/12,2),"Weighted Allocation",ROUND(($G64+$G64*$H64)*_xll.ACCOUNTTURNOVER(Connection,$E$10,,$D64,,$E$4,V$2,V$2)/IF($G64=0,12,$G64),2),"Manual Allocation",AH64))</f>
        <v/>
      </c>
      <c r="W64" s="32" t="str" cm="1">
        <f t="array" ref="W64">IF($D64="","",_xlfn.SWITCH($J64,"Equal allocation",ROUND(($G64+$G64*$H64)/12,2),"Weighted Allocation",ROUND(($G64+$G64*$H64)*_xll.ACCOUNTTURNOVER(Connection,$E$10,,$D64,,$E$4,W$2,W$2)/IF($G64=0,12,$G64),2),"Manual Allocation",AI64))</f>
        <v/>
      </c>
      <c r="X64" s="32" t="str" cm="1">
        <f t="array" ref="X64">IF($D64="","",_xlfn.SWITCH($J64,"Equal allocation",ROUND(($G64+$G64*$H64)/12,2),"Weighted Allocation",ROUND(($G64+$G64*$H64)*_xll.ACCOUNTTURNOVER(Connection,$E$10,,$D64,,$E$4,X$2,X$2)/IF($G64=0,12,$G64),2),"Manual Allocation",AJ64))</f>
        <v/>
      </c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</row>
    <row r="65" spans="1:36" s="27" customFormat="1" x14ac:dyDescent="0.45">
      <c r="A65" s="21"/>
      <c r="B65" s="21"/>
      <c r="C65" s="21"/>
      <c r="D65" s="16"/>
      <c r="E65" s="16"/>
      <c r="F65" s="16"/>
      <c r="G65" s="17"/>
      <c r="H65" s="40"/>
      <c r="I65" s="18" t="str" cm="1">
        <f t="array" ref="I65">IF($D65="","",_xll.WRITEBACKBUDGET(Connection,$E$4,$E$10,$H$9,FALSE,$D65,$E65,$M65:$X65))</f>
        <v/>
      </c>
      <c r="J65" s="18"/>
      <c r="K65" s="17" t="str">
        <f t="shared" si="0"/>
        <v/>
      </c>
      <c r="L65" s="17" t="str">
        <f t="shared" si="1"/>
        <v/>
      </c>
      <c r="M65" s="32" t="str" cm="1">
        <f t="array" ref="M65">IF($D65="","",_xlfn.SWITCH($J65,"Equal allocation",ROUND(($G65+$G65*$H65)/12,2),"Weighted Allocation",ROUND(($G65+$G65*$H65)*_xll.ACCOUNTTURNOVER(Connection,$E$10,,$D65,,$E$4,M$2,M$2)/IF($G65=0,12,$G65),2),"Manual Allocation",Y65))</f>
        <v/>
      </c>
      <c r="N65" s="32" t="str" cm="1">
        <f t="array" ref="N65">IF($D65="","",_xlfn.SWITCH($J65,"Equal allocation",ROUND(($G65+$G65*$H65)/12,2),"Weighted Allocation",ROUND(($G65+$G65*$H65)*_xll.ACCOUNTTURNOVER(Connection,$E$10,,$D65,,$E$4,N$2,N$2)/IF($G65=0,12,$G65),2),"Manual Allocation",Z65))</f>
        <v/>
      </c>
      <c r="O65" s="32" t="str" cm="1">
        <f t="array" ref="O65">IF($D65="","",_xlfn.SWITCH($J65,"Equal allocation",ROUND(($G65+$G65*$H65)/12,2),"Weighted Allocation",ROUND(($G65+$G65*$H65)*_xll.ACCOUNTTURNOVER(Connection,$E$10,,$D65,,$E$4,O$2,O$2)/IF($G65=0,12,$G65),2),"Manual Allocation",AA65))</f>
        <v/>
      </c>
      <c r="P65" s="32" t="str" cm="1">
        <f t="array" ref="P65">IF($D65="","",_xlfn.SWITCH($J65,"Equal allocation",ROUND(($G65+$G65*$H65)/12,2),"Weighted Allocation",ROUND(($G65+$G65*$H65)*_xll.ACCOUNTTURNOVER(Connection,$E$10,,$D65,,$E$4,P$2,P$2)/IF($G65=0,12,$G65),2),"Manual Allocation",AB65))</f>
        <v/>
      </c>
      <c r="Q65" s="32" t="str" cm="1">
        <f t="array" ref="Q65">IF($D65="","",_xlfn.SWITCH($J65,"Equal allocation",ROUND(($G65+$G65*$H65)/12,2),"Weighted Allocation",ROUND(($G65+$G65*$H65)*_xll.ACCOUNTTURNOVER(Connection,$E$10,,$D65,,$E$4,Q$2,Q$2)/IF($G65=0,12,$G65),2),"Manual Allocation",AC65))</f>
        <v/>
      </c>
      <c r="R65" s="32" t="str" cm="1">
        <f t="array" ref="R65">IF($D65="","",_xlfn.SWITCH($J65,"Equal allocation",ROUND(($G65+$G65*$H65)/12,2),"Weighted Allocation",ROUND(($G65+$G65*$H65)*_xll.ACCOUNTTURNOVER(Connection,$E$10,,$D65,,$E$4,R$2,R$2)/IF($G65=0,12,$G65),2),"Manual Allocation",AD65))</f>
        <v/>
      </c>
      <c r="S65" s="32" t="str" cm="1">
        <f t="array" ref="S65">IF($D65="","",_xlfn.SWITCH($J65,"Equal allocation",ROUND(($G65+$G65*$H65)/12,2),"Weighted Allocation",ROUND(($G65+$G65*$H65)*_xll.ACCOUNTTURNOVER(Connection,$E$10,,$D65,,$E$4,S$2,S$2)/IF($G65=0,12,$G65),2),"Manual Allocation",AE65))</f>
        <v/>
      </c>
      <c r="T65" s="32" t="str" cm="1">
        <f t="array" ref="T65">IF($D65="","",_xlfn.SWITCH($J65,"Equal allocation",ROUND(($G65+$G65*$H65)/12,2),"Weighted Allocation",ROUND(($G65+$G65*$H65)*_xll.ACCOUNTTURNOVER(Connection,$E$10,,$D65,,$E$4,T$2,T$2)/IF($G65=0,12,$G65),2),"Manual Allocation",AF65))</f>
        <v/>
      </c>
      <c r="U65" s="32" t="str" cm="1">
        <f t="array" ref="U65">IF($D65="","",_xlfn.SWITCH($J65,"Equal allocation",ROUND(($G65+$G65*$H65)/12,2),"Weighted Allocation",ROUND(($G65+$G65*$H65)*_xll.ACCOUNTTURNOVER(Connection,$E$10,,$D65,,$E$4,U$2,U$2)/IF($G65=0,12,$G65),2),"Manual Allocation",AG65))</f>
        <v/>
      </c>
      <c r="V65" s="32" t="str" cm="1">
        <f t="array" ref="V65">IF($D65="","",_xlfn.SWITCH($J65,"Equal allocation",ROUND(($G65+$G65*$H65)/12,2),"Weighted Allocation",ROUND(($G65+$G65*$H65)*_xll.ACCOUNTTURNOVER(Connection,$E$10,,$D65,,$E$4,V$2,V$2)/IF($G65=0,12,$G65),2),"Manual Allocation",AH65))</f>
        <v/>
      </c>
      <c r="W65" s="32" t="str" cm="1">
        <f t="array" ref="W65">IF($D65="","",_xlfn.SWITCH($J65,"Equal allocation",ROUND(($G65+$G65*$H65)/12,2),"Weighted Allocation",ROUND(($G65+$G65*$H65)*_xll.ACCOUNTTURNOVER(Connection,$E$10,,$D65,,$E$4,W$2,W$2)/IF($G65=0,12,$G65),2),"Manual Allocation",AI65))</f>
        <v/>
      </c>
      <c r="X65" s="32" t="str" cm="1">
        <f t="array" ref="X65">IF($D65="","",_xlfn.SWITCH($J65,"Equal allocation",ROUND(($G65+$G65*$H65)/12,2),"Weighted Allocation",ROUND(($G65+$G65*$H65)*_xll.ACCOUNTTURNOVER(Connection,$E$10,,$D65,,$E$4,X$2,X$2)/IF($G65=0,12,$G65),2),"Manual Allocation",AJ65))</f>
        <v/>
      </c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</row>
    <row r="66" spans="1:36" s="27" customFormat="1" x14ac:dyDescent="0.45">
      <c r="A66" s="21"/>
      <c r="B66" s="21"/>
      <c r="C66" s="21"/>
      <c r="D66" s="16"/>
      <c r="E66" s="16"/>
      <c r="F66" s="16"/>
      <c r="G66" s="17"/>
      <c r="H66" s="40"/>
      <c r="I66" s="18" t="str" cm="1">
        <f t="array" ref="I66">IF($D66="","",_xll.WRITEBACKBUDGET(Connection,$E$4,$E$10,$H$9,FALSE,$D66,$E66,$M66:$X66))</f>
        <v/>
      </c>
      <c r="J66" s="18"/>
      <c r="K66" s="17" t="str">
        <f t="shared" si="0"/>
        <v/>
      </c>
      <c r="L66" s="17" t="str">
        <f t="shared" si="1"/>
        <v/>
      </c>
      <c r="M66" s="32" t="str" cm="1">
        <f t="array" ref="M66">IF($D66="","",_xlfn.SWITCH($J66,"Equal allocation",ROUND(($G66+$G66*$H66)/12,2),"Weighted Allocation",ROUND(($G66+$G66*$H66)*_xll.ACCOUNTTURNOVER(Connection,$E$10,,$D66,,$E$4,M$2,M$2)/IF($G66=0,12,$G66),2),"Manual Allocation",Y66))</f>
        <v/>
      </c>
      <c r="N66" s="32" t="str" cm="1">
        <f t="array" ref="N66">IF($D66="","",_xlfn.SWITCH($J66,"Equal allocation",ROUND(($G66+$G66*$H66)/12,2),"Weighted Allocation",ROUND(($G66+$G66*$H66)*_xll.ACCOUNTTURNOVER(Connection,$E$10,,$D66,,$E$4,N$2,N$2)/IF($G66=0,12,$G66),2),"Manual Allocation",Z66))</f>
        <v/>
      </c>
      <c r="O66" s="32" t="str" cm="1">
        <f t="array" ref="O66">IF($D66="","",_xlfn.SWITCH($J66,"Equal allocation",ROUND(($G66+$G66*$H66)/12,2),"Weighted Allocation",ROUND(($G66+$G66*$H66)*_xll.ACCOUNTTURNOVER(Connection,$E$10,,$D66,,$E$4,O$2,O$2)/IF($G66=0,12,$G66),2),"Manual Allocation",AA66))</f>
        <v/>
      </c>
      <c r="P66" s="32" t="str" cm="1">
        <f t="array" ref="P66">IF($D66="","",_xlfn.SWITCH($J66,"Equal allocation",ROUND(($G66+$G66*$H66)/12,2),"Weighted Allocation",ROUND(($G66+$G66*$H66)*_xll.ACCOUNTTURNOVER(Connection,$E$10,,$D66,,$E$4,P$2,P$2)/IF($G66=0,12,$G66),2),"Manual Allocation",AB66))</f>
        <v/>
      </c>
      <c r="Q66" s="32" t="str" cm="1">
        <f t="array" ref="Q66">IF($D66="","",_xlfn.SWITCH($J66,"Equal allocation",ROUND(($G66+$G66*$H66)/12,2),"Weighted Allocation",ROUND(($G66+$G66*$H66)*_xll.ACCOUNTTURNOVER(Connection,$E$10,,$D66,,$E$4,Q$2,Q$2)/IF($G66=0,12,$G66),2),"Manual Allocation",AC66))</f>
        <v/>
      </c>
      <c r="R66" s="32" t="str" cm="1">
        <f t="array" ref="R66">IF($D66="","",_xlfn.SWITCH($J66,"Equal allocation",ROUND(($G66+$G66*$H66)/12,2),"Weighted Allocation",ROUND(($G66+$G66*$H66)*_xll.ACCOUNTTURNOVER(Connection,$E$10,,$D66,,$E$4,R$2,R$2)/IF($G66=0,12,$G66),2),"Manual Allocation",AD66))</f>
        <v/>
      </c>
      <c r="S66" s="32" t="str" cm="1">
        <f t="array" ref="S66">IF($D66="","",_xlfn.SWITCH($J66,"Equal allocation",ROUND(($G66+$G66*$H66)/12,2),"Weighted Allocation",ROUND(($G66+$G66*$H66)*_xll.ACCOUNTTURNOVER(Connection,$E$10,,$D66,,$E$4,S$2,S$2)/IF($G66=0,12,$G66),2),"Manual Allocation",AE66))</f>
        <v/>
      </c>
      <c r="T66" s="32" t="str" cm="1">
        <f t="array" ref="T66">IF($D66="","",_xlfn.SWITCH($J66,"Equal allocation",ROUND(($G66+$G66*$H66)/12,2),"Weighted Allocation",ROUND(($G66+$G66*$H66)*_xll.ACCOUNTTURNOVER(Connection,$E$10,,$D66,,$E$4,T$2,T$2)/IF($G66=0,12,$G66),2),"Manual Allocation",AF66))</f>
        <v/>
      </c>
      <c r="U66" s="32" t="str" cm="1">
        <f t="array" ref="U66">IF($D66="","",_xlfn.SWITCH($J66,"Equal allocation",ROUND(($G66+$G66*$H66)/12,2),"Weighted Allocation",ROUND(($G66+$G66*$H66)*_xll.ACCOUNTTURNOVER(Connection,$E$10,,$D66,,$E$4,U$2,U$2)/IF($G66=0,12,$G66),2),"Manual Allocation",AG66))</f>
        <v/>
      </c>
      <c r="V66" s="32" t="str" cm="1">
        <f t="array" ref="V66">IF($D66="","",_xlfn.SWITCH($J66,"Equal allocation",ROUND(($G66+$G66*$H66)/12,2),"Weighted Allocation",ROUND(($G66+$G66*$H66)*_xll.ACCOUNTTURNOVER(Connection,$E$10,,$D66,,$E$4,V$2,V$2)/IF($G66=0,12,$G66),2),"Manual Allocation",AH66))</f>
        <v/>
      </c>
      <c r="W66" s="32" t="str" cm="1">
        <f t="array" ref="W66">IF($D66="","",_xlfn.SWITCH($J66,"Equal allocation",ROUND(($G66+$G66*$H66)/12,2),"Weighted Allocation",ROUND(($G66+$G66*$H66)*_xll.ACCOUNTTURNOVER(Connection,$E$10,,$D66,,$E$4,W$2,W$2)/IF($G66=0,12,$G66),2),"Manual Allocation",AI66))</f>
        <v/>
      </c>
      <c r="X66" s="32" t="str" cm="1">
        <f t="array" ref="X66">IF($D66="","",_xlfn.SWITCH($J66,"Equal allocation",ROUND(($G66+$G66*$H66)/12,2),"Weighted Allocation",ROUND(($G66+$G66*$H66)*_xll.ACCOUNTTURNOVER(Connection,$E$10,,$D66,,$E$4,X$2,X$2)/IF($G66=0,12,$G66),2),"Manual Allocation",AJ66))</f>
        <v/>
      </c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</row>
    <row r="67" spans="1:36" s="27" customFormat="1" x14ac:dyDescent="0.45">
      <c r="A67" s="21"/>
      <c r="B67" s="21"/>
      <c r="C67" s="21"/>
      <c r="D67" s="16"/>
      <c r="E67" s="16"/>
      <c r="F67" s="16"/>
      <c r="G67" s="17"/>
      <c r="H67" s="40"/>
      <c r="I67" s="18" t="str" cm="1">
        <f t="array" ref="I67">IF($D67="","",_xll.WRITEBACKBUDGET(Connection,$E$4,$E$10,$H$9,FALSE,$D67,$E67,$M67:$X67))</f>
        <v/>
      </c>
      <c r="J67" s="18"/>
      <c r="K67" s="17" t="str">
        <f t="shared" si="0"/>
        <v/>
      </c>
      <c r="L67" s="17" t="str">
        <f t="shared" si="1"/>
        <v/>
      </c>
      <c r="M67" s="32" t="str" cm="1">
        <f t="array" ref="M67">IF($D67="","",_xlfn.SWITCH($J67,"Equal allocation",ROUND(($G67+$G67*$H67)/12,2),"Weighted Allocation",ROUND(($G67+$G67*$H67)*_xll.ACCOUNTTURNOVER(Connection,$E$10,,$D67,,$E$4,M$2,M$2)/IF($G67=0,12,$G67),2),"Manual Allocation",Y67))</f>
        <v/>
      </c>
      <c r="N67" s="32" t="str" cm="1">
        <f t="array" ref="N67">IF($D67="","",_xlfn.SWITCH($J67,"Equal allocation",ROUND(($G67+$G67*$H67)/12,2),"Weighted Allocation",ROUND(($G67+$G67*$H67)*_xll.ACCOUNTTURNOVER(Connection,$E$10,,$D67,,$E$4,N$2,N$2)/IF($G67=0,12,$G67),2),"Manual Allocation",Z67))</f>
        <v/>
      </c>
      <c r="O67" s="32" t="str" cm="1">
        <f t="array" ref="O67">IF($D67="","",_xlfn.SWITCH($J67,"Equal allocation",ROUND(($G67+$G67*$H67)/12,2),"Weighted Allocation",ROUND(($G67+$G67*$H67)*_xll.ACCOUNTTURNOVER(Connection,$E$10,,$D67,,$E$4,O$2,O$2)/IF($G67=0,12,$G67),2),"Manual Allocation",AA67))</f>
        <v/>
      </c>
      <c r="P67" s="32" t="str" cm="1">
        <f t="array" ref="P67">IF($D67="","",_xlfn.SWITCH($J67,"Equal allocation",ROUND(($G67+$G67*$H67)/12,2),"Weighted Allocation",ROUND(($G67+$G67*$H67)*_xll.ACCOUNTTURNOVER(Connection,$E$10,,$D67,,$E$4,P$2,P$2)/IF($G67=0,12,$G67),2),"Manual Allocation",AB67))</f>
        <v/>
      </c>
      <c r="Q67" s="32" t="str" cm="1">
        <f t="array" ref="Q67">IF($D67="","",_xlfn.SWITCH($J67,"Equal allocation",ROUND(($G67+$G67*$H67)/12,2),"Weighted Allocation",ROUND(($G67+$G67*$H67)*_xll.ACCOUNTTURNOVER(Connection,$E$10,,$D67,,$E$4,Q$2,Q$2)/IF($G67=0,12,$G67),2),"Manual Allocation",AC67))</f>
        <v/>
      </c>
      <c r="R67" s="32" t="str" cm="1">
        <f t="array" ref="R67">IF($D67="","",_xlfn.SWITCH($J67,"Equal allocation",ROUND(($G67+$G67*$H67)/12,2),"Weighted Allocation",ROUND(($G67+$G67*$H67)*_xll.ACCOUNTTURNOVER(Connection,$E$10,,$D67,,$E$4,R$2,R$2)/IF($G67=0,12,$G67),2),"Manual Allocation",AD67))</f>
        <v/>
      </c>
      <c r="S67" s="32" t="str" cm="1">
        <f t="array" ref="S67">IF($D67="","",_xlfn.SWITCH($J67,"Equal allocation",ROUND(($G67+$G67*$H67)/12,2),"Weighted Allocation",ROUND(($G67+$G67*$H67)*_xll.ACCOUNTTURNOVER(Connection,$E$10,,$D67,,$E$4,S$2,S$2)/IF($G67=0,12,$G67),2),"Manual Allocation",AE67))</f>
        <v/>
      </c>
      <c r="T67" s="32" t="str" cm="1">
        <f t="array" ref="T67">IF($D67="","",_xlfn.SWITCH($J67,"Equal allocation",ROUND(($G67+$G67*$H67)/12,2),"Weighted Allocation",ROUND(($G67+$G67*$H67)*_xll.ACCOUNTTURNOVER(Connection,$E$10,,$D67,,$E$4,T$2,T$2)/IF($G67=0,12,$G67),2),"Manual Allocation",AF67))</f>
        <v/>
      </c>
      <c r="U67" s="32" t="str" cm="1">
        <f t="array" ref="U67">IF($D67="","",_xlfn.SWITCH($J67,"Equal allocation",ROUND(($G67+$G67*$H67)/12,2),"Weighted Allocation",ROUND(($G67+$G67*$H67)*_xll.ACCOUNTTURNOVER(Connection,$E$10,,$D67,,$E$4,U$2,U$2)/IF($G67=0,12,$G67),2),"Manual Allocation",AG67))</f>
        <v/>
      </c>
      <c r="V67" s="32" t="str" cm="1">
        <f t="array" ref="V67">IF($D67="","",_xlfn.SWITCH($J67,"Equal allocation",ROUND(($G67+$G67*$H67)/12,2),"Weighted Allocation",ROUND(($G67+$G67*$H67)*_xll.ACCOUNTTURNOVER(Connection,$E$10,,$D67,,$E$4,V$2,V$2)/IF($G67=0,12,$G67),2),"Manual Allocation",AH67))</f>
        <v/>
      </c>
      <c r="W67" s="32" t="str" cm="1">
        <f t="array" ref="W67">IF($D67="","",_xlfn.SWITCH($J67,"Equal allocation",ROUND(($G67+$G67*$H67)/12,2),"Weighted Allocation",ROUND(($G67+$G67*$H67)*_xll.ACCOUNTTURNOVER(Connection,$E$10,,$D67,,$E$4,W$2,W$2)/IF($G67=0,12,$G67),2),"Manual Allocation",AI67))</f>
        <v/>
      </c>
      <c r="X67" s="32" t="str" cm="1">
        <f t="array" ref="X67">IF($D67="","",_xlfn.SWITCH($J67,"Equal allocation",ROUND(($G67+$G67*$H67)/12,2),"Weighted Allocation",ROUND(($G67+$G67*$H67)*_xll.ACCOUNTTURNOVER(Connection,$E$10,,$D67,,$E$4,X$2,X$2)/IF($G67=0,12,$G67),2),"Manual Allocation",AJ67))</f>
        <v/>
      </c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</row>
    <row r="68" spans="1:36" s="27" customFormat="1" x14ac:dyDescent="0.45">
      <c r="A68" s="21"/>
      <c r="B68" s="21"/>
      <c r="C68" s="21"/>
      <c r="D68" s="16"/>
      <c r="E68" s="16"/>
      <c r="F68" s="16"/>
      <c r="G68" s="17"/>
      <c r="H68" s="40"/>
      <c r="I68" s="18" t="str" cm="1">
        <f t="array" ref="I68">IF($D68="","",_xll.WRITEBACKBUDGET(Connection,$E$4,$E$10,$H$9,FALSE,$D68,$E68,$M68:$X68))</f>
        <v/>
      </c>
      <c r="J68" s="18"/>
      <c r="K68" s="17" t="str">
        <f t="shared" si="0"/>
        <v/>
      </c>
      <c r="L68" s="17" t="str">
        <f t="shared" si="1"/>
        <v/>
      </c>
      <c r="M68" s="32" t="str" cm="1">
        <f t="array" ref="M68">IF($D68="","",_xlfn.SWITCH($J68,"Equal allocation",ROUND(($G68+$G68*$H68)/12,2),"Weighted Allocation",ROUND(($G68+$G68*$H68)*_xll.ACCOUNTTURNOVER(Connection,$E$10,,$D68,,$E$4,M$2,M$2)/IF($G68=0,12,$G68),2),"Manual Allocation",Y68))</f>
        <v/>
      </c>
      <c r="N68" s="32" t="str" cm="1">
        <f t="array" ref="N68">IF($D68="","",_xlfn.SWITCH($J68,"Equal allocation",ROUND(($G68+$G68*$H68)/12,2),"Weighted Allocation",ROUND(($G68+$G68*$H68)*_xll.ACCOUNTTURNOVER(Connection,$E$10,,$D68,,$E$4,N$2,N$2)/IF($G68=0,12,$G68),2),"Manual Allocation",Z68))</f>
        <v/>
      </c>
      <c r="O68" s="32" t="str" cm="1">
        <f t="array" ref="O68">IF($D68="","",_xlfn.SWITCH($J68,"Equal allocation",ROUND(($G68+$G68*$H68)/12,2),"Weighted Allocation",ROUND(($G68+$G68*$H68)*_xll.ACCOUNTTURNOVER(Connection,$E$10,,$D68,,$E$4,O$2,O$2)/IF($G68=0,12,$G68),2),"Manual Allocation",AA68))</f>
        <v/>
      </c>
      <c r="P68" s="32" t="str" cm="1">
        <f t="array" ref="P68">IF($D68="","",_xlfn.SWITCH($J68,"Equal allocation",ROUND(($G68+$G68*$H68)/12,2),"Weighted Allocation",ROUND(($G68+$G68*$H68)*_xll.ACCOUNTTURNOVER(Connection,$E$10,,$D68,,$E$4,P$2,P$2)/IF($G68=0,12,$G68),2),"Manual Allocation",AB68))</f>
        <v/>
      </c>
      <c r="Q68" s="32" t="str" cm="1">
        <f t="array" ref="Q68">IF($D68="","",_xlfn.SWITCH($J68,"Equal allocation",ROUND(($G68+$G68*$H68)/12,2),"Weighted Allocation",ROUND(($G68+$G68*$H68)*_xll.ACCOUNTTURNOVER(Connection,$E$10,,$D68,,$E$4,Q$2,Q$2)/IF($G68=0,12,$G68),2),"Manual Allocation",AC68))</f>
        <v/>
      </c>
      <c r="R68" s="32" t="str" cm="1">
        <f t="array" ref="R68">IF($D68="","",_xlfn.SWITCH($J68,"Equal allocation",ROUND(($G68+$G68*$H68)/12,2),"Weighted Allocation",ROUND(($G68+$G68*$H68)*_xll.ACCOUNTTURNOVER(Connection,$E$10,,$D68,,$E$4,R$2,R$2)/IF($G68=0,12,$G68),2),"Manual Allocation",AD68))</f>
        <v/>
      </c>
      <c r="S68" s="32" t="str" cm="1">
        <f t="array" ref="S68">IF($D68="","",_xlfn.SWITCH($J68,"Equal allocation",ROUND(($G68+$G68*$H68)/12,2),"Weighted Allocation",ROUND(($G68+$G68*$H68)*_xll.ACCOUNTTURNOVER(Connection,$E$10,,$D68,,$E$4,S$2,S$2)/IF($G68=0,12,$G68),2),"Manual Allocation",AE68))</f>
        <v/>
      </c>
      <c r="T68" s="32" t="str" cm="1">
        <f t="array" ref="T68">IF($D68="","",_xlfn.SWITCH($J68,"Equal allocation",ROUND(($G68+$G68*$H68)/12,2),"Weighted Allocation",ROUND(($G68+$G68*$H68)*_xll.ACCOUNTTURNOVER(Connection,$E$10,,$D68,,$E$4,T$2,T$2)/IF($G68=0,12,$G68),2),"Manual Allocation",AF68))</f>
        <v/>
      </c>
      <c r="U68" s="32" t="str" cm="1">
        <f t="array" ref="U68">IF($D68="","",_xlfn.SWITCH($J68,"Equal allocation",ROUND(($G68+$G68*$H68)/12,2),"Weighted Allocation",ROUND(($G68+$G68*$H68)*_xll.ACCOUNTTURNOVER(Connection,$E$10,,$D68,,$E$4,U$2,U$2)/IF($G68=0,12,$G68),2),"Manual Allocation",AG68))</f>
        <v/>
      </c>
      <c r="V68" s="32" t="str" cm="1">
        <f t="array" ref="V68">IF($D68="","",_xlfn.SWITCH($J68,"Equal allocation",ROUND(($G68+$G68*$H68)/12,2),"Weighted Allocation",ROUND(($G68+$G68*$H68)*_xll.ACCOUNTTURNOVER(Connection,$E$10,,$D68,,$E$4,V$2,V$2)/IF($G68=0,12,$G68),2),"Manual Allocation",AH68))</f>
        <v/>
      </c>
      <c r="W68" s="32" t="str" cm="1">
        <f t="array" ref="W68">IF($D68="","",_xlfn.SWITCH($J68,"Equal allocation",ROUND(($G68+$G68*$H68)/12,2),"Weighted Allocation",ROUND(($G68+$G68*$H68)*_xll.ACCOUNTTURNOVER(Connection,$E$10,,$D68,,$E$4,W$2,W$2)/IF($G68=0,12,$G68),2),"Manual Allocation",AI68))</f>
        <v/>
      </c>
      <c r="X68" s="32" t="str" cm="1">
        <f t="array" ref="X68">IF($D68="","",_xlfn.SWITCH($J68,"Equal allocation",ROUND(($G68+$G68*$H68)/12,2),"Weighted Allocation",ROUND(($G68+$G68*$H68)*_xll.ACCOUNTTURNOVER(Connection,$E$10,,$D68,,$E$4,X$2,X$2)/IF($G68=0,12,$G68),2),"Manual Allocation",AJ68))</f>
        <v/>
      </c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</row>
    <row r="69" spans="1:36" s="27" customFormat="1" x14ac:dyDescent="0.45">
      <c r="A69" s="21"/>
      <c r="B69" s="21"/>
      <c r="C69" s="21"/>
      <c r="D69" s="16"/>
      <c r="E69" s="16"/>
      <c r="F69" s="16"/>
      <c r="G69" s="17"/>
      <c r="H69" s="40"/>
      <c r="I69" s="18" t="str" cm="1">
        <f t="array" ref="I69">IF($D69="","",_xll.WRITEBACKBUDGET(Connection,$E$4,$E$10,$H$9,FALSE,$D69,$E69,$M69:$X69))</f>
        <v/>
      </c>
      <c r="J69" s="18"/>
      <c r="K69" s="17" t="str">
        <f t="shared" si="0"/>
        <v/>
      </c>
      <c r="L69" s="17" t="str">
        <f t="shared" si="1"/>
        <v/>
      </c>
      <c r="M69" s="32" t="str" cm="1">
        <f t="array" ref="M69">IF($D69="","",_xlfn.SWITCH($J69,"Equal allocation",ROUND(($G69+$G69*$H69)/12,2),"Weighted Allocation",ROUND(($G69+$G69*$H69)*_xll.ACCOUNTTURNOVER(Connection,$E$10,,$D69,,$E$4,M$2,M$2)/IF($G69=0,12,$G69),2),"Manual Allocation",Y69))</f>
        <v/>
      </c>
      <c r="N69" s="32" t="str" cm="1">
        <f t="array" ref="N69">IF($D69="","",_xlfn.SWITCH($J69,"Equal allocation",ROUND(($G69+$G69*$H69)/12,2),"Weighted Allocation",ROUND(($G69+$G69*$H69)*_xll.ACCOUNTTURNOVER(Connection,$E$10,,$D69,,$E$4,N$2,N$2)/IF($G69=0,12,$G69),2),"Manual Allocation",Z69))</f>
        <v/>
      </c>
      <c r="O69" s="32" t="str" cm="1">
        <f t="array" ref="O69">IF($D69="","",_xlfn.SWITCH($J69,"Equal allocation",ROUND(($G69+$G69*$H69)/12,2),"Weighted Allocation",ROUND(($G69+$G69*$H69)*_xll.ACCOUNTTURNOVER(Connection,$E$10,,$D69,,$E$4,O$2,O$2)/IF($G69=0,12,$G69),2),"Manual Allocation",AA69))</f>
        <v/>
      </c>
      <c r="P69" s="32" t="str" cm="1">
        <f t="array" ref="P69">IF($D69="","",_xlfn.SWITCH($J69,"Equal allocation",ROUND(($G69+$G69*$H69)/12,2),"Weighted Allocation",ROUND(($G69+$G69*$H69)*_xll.ACCOUNTTURNOVER(Connection,$E$10,,$D69,,$E$4,P$2,P$2)/IF($G69=0,12,$G69),2),"Manual Allocation",AB69))</f>
        <v/>
      </c>
      <c r="Q69" s="32" t="str" cm="1">
        <f t="array" ref="Q69">IF($D69="","",_xlfn.SWITCH($J69,"Equal allocation",ROUND(($G69+$G69*$H69)/12,2),"Weighted Allocation",ROUND(($G69+$G69*$H69)*_xll.ACCOUNTTURNOVER(Connection,$E$10,,$D69,,$E$4,Q$2,Q$2)/IF($G69=0,12,$G69),2),"Manual Allocation",AC69))</f>
        <v/>
      </c>
      <c r="R69" s="32" t="str" cm="1">
        <f t="array" ref="R69">IF($D69="","",_xlfn.SWITCH($J69,"Equal allocation",ROUND(($G69+$G69*$H69)/12,2),"Weighted Allocation",ROUND(($G69+$G69*$H69)*_xll.ACCOUNTTURNOVER(Connection,$E$10,,$D69,,$E$4,R$2,R$2)/IF($G69=0,12,$G69),2),"Manual Allocation",AD69))</f>
        <v/>
      </c>
      <c r="S69" s="32" t="str" cm="1">
        <f t="array" ref="S69">IF($D69="","",_xlfn.SWITCH($J69,"Equal allocation",ROUND(($G69+$G69*$H69)/12,2),"Weighted Allocation",ROUND(($G69+$G69*$H69)*_xll.ACCOUNTTURNOVER(Connection,$E$10,,$D69,,$E$4,S$2,S$2)/IF($G69=0,12,$G69),2),"Manual Allocation",AE69))</f>
        <v/>
      </c>
      <c r="T69" s="32" t="str" cm="1">
        <f t="array" ref="T69">IF($D69="","",_xlfn.SWITCH($J69,"Equal allocation",ROUND(($G69+$G69*$H69)/12,2),"Weighted Allocation",ROUND(($G69+$G69*$H69)*_xll.ACCOUNTTURNOVER(Connection,$E$10,,$D69,,$E$4,T$2,T$2)/IF($G69=0,12,$G69),2),"Manual Allocation",AF69))</f>
        <v/>
      </c>
      <c r="U69" s="32" t="str" cm="1">
        <f t="array" ref="U69">IF($D69="","",_xlfn.SWITCH($J69,"Equal allocation",ROUND(($G69+$G69*$H69)/12,2),"Weighted Allocation",ROUND(($G69+$G69*$H69)*_xll.ACCOUNTTURNOVER(Connection,$E$10,,$D69,,$E$4,U$2,U$2)/IF($G69=0,12,$G69),2),"Manual Allocation",AG69))</f>
        <v/>
      </c>
      <c r="V69" s="32" t="str" cm="1">
        <f t="array" ref="V69">IF($D69="","",_xlfn.SWITCH($J69,"Equal allocation",ROUND(($G69+$G69*$H69)/12,2),"Weighted Allocation",ROUND(($G69+$G69*$H69)*_xll.ACCOUNTTURNOVER(Connection,$E$10,,$D69,,$E$4,V$2,V$2)/IF($G69=0,12,$G69),2),"Manual Allocation",AH69))</f>
        <v/>
      </c>
      <c r="W69" s="32" t="str" cm="1">
        <f t="array" ref="W69">IF($D69="","",_xlfn.SWITCH($J69,"Equal allocation",ROUND(($G69+$G69*$H69)/12,2),"Weighted Allocation",ROUND(($G69+$G69*$H69)*_xll.ACCOUNTTURNOVER(Connection,$E$10,,$D69,,$E$4,W$2,W$2)/IF($G69=0,12,$G69),2),"Manual Allocation",AI69))</f>
        <v/>
      </c>
      <c r="X69" s="32" t="str" cm="1">
        <f t="array" ref="X69">IF($D69="","",_xlfn.SWITCH($J69,"Equal allocation",ROUND(($G69+$G69*$H69)/12,2),"Weighted Allocation",ROUND(($G69+$G69*$H69)*_xll.ACCOUNTTURNOVER(Connection,$E$10,,$D69,,$E$4,X$2,X$2)/IF($G69=0,12,$G69),2),"Manual Allocation",AJ69))</f>
        <v/>
      </c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</row>
    <row r="70" spans="1:36" s="27" customFormat="1" x14ac:dyDescent="0.45">
      <c r="A70" s="21"/>
      <c r="B70" s="21"/>
      <c r="C70" s="21"/>
      <c r="D70" s="16"/>
      <c r="E70" s="16"/>
      <c r="F70" s="16"/>
      <c r="G70" s="17"/>
      <c r="H70" s="40"/>
      <c r="I70" s="18" t="str" cm="1">
        <f t="array" ref="I70">IF($D70="","",_xll.WRITEBACKBUDGET(Connection,$E$4,$E$10,$H$9,FALSE,$D70,$E70,$M70:$X70))</f>
        <v/>
      </c>
      <c r="J70" s="18"/>
      <c r="K70" s="17" t="str">
        <f t="shared" si="0"/>
        <v/>
      </c>
      <c r="L70" s="17" t="str">
        <f t="shared" si="1"/>
        <v/>
      </c>
      <c r="M70" s="32" t="str" cm="1">
        <f t="array" ref="M70">IF($D70="","",_xlfn.SWITCH($J70,"Equal allocation",ROUND(($G70+$G70*$H70)/12,2),"Weighted Allocation",ROUND(($G70+$G70*$H70)*_xll.ACCOUNTTURNOVER(Connection,$E$10,,$D70,,$E$4,M$2,M$2)/IF($G70=0,12,$G70),2),"Manual Allocation",Y70))</f>
        <v/>
      </c>
      <c r="N70" s="32" t="str" cm="1">
        <f t="array" ref="N70">IF($D70="","",_xlfn.SWITCH($J70,"Equal allocation",ROUND(($G70+$G70*$H70)/12,2),"Weighted Allocation",ROUND(($G70+$G70*$H70)*_xll.ACCOUNTTURNOVER(Connection,$E$10,,$D70,,$E$4,N$2,N$2)/IF($G70=0,12,$G70),2),"Manual Allocation",Z70))</f>
        <v/>
      </c>
      <c r="O70" s="32" t="str" cm="1">
        <f t="array" ref="O70">IF($D70="","",_xlfn.SWITCH($J70,"Equal allocation",ROUND(($G70+$G70*$H70)/12,2),"Weighted Allocation",ROUND(($G70+$G70*$H70)*_xll.ACCOUNTTURNOVER(Connection,$E$10,,$D70,,$E$4,O$2,O$2)/IF($G70=0,12,$G70),2),"Manual Allocation",AA70))</f>
        <v/>
      </c>
      <c r="P70" s="32" t="str" cm="1">
        <f t="array" ref="P70">IF($D70="","",_xlfn.SWITCH($J70,"Equal allocation",ROUND(($G70+$G70*$H70)/12,2),"Weighted Allocation",ROUND(($G70+$G70*$H70)*_xll.ACCOUNTTURNOVER(Connection,$E$10,,$D70,,$E$4,P$2,P$2)/IF($G70=0,12,$G70),2),"Manual Allocation",AB70))</f>
        <v/>
      </c>
      <c r="Q70" s="32" t="str" cm="1">
        <f t="array" ref="Q70">IF($D70="","",_xlfn.SWITCH($J70,"Equal allocation",ROUND(($G70+$G70*$H70)/12,2),"Weighted Allocation",ROUND(($G70+$G70*$H70)*_xll.ACCOUNTTURNOVER(Connection,$E$10,,$D70,,$E$4,Q$2,Q$2)/IF($G70=0,12,$G70),2),"Manual Allocation",AC70))</f>
        <v/>
      </c>
      <c r="R70" s="32" t="str" cm="1">
        <f t="array" ref="R70">IF($D70="","",_xlfn.SWITCH($J70,"Equal allocation",ROUND(($G70+$G70*$H70)/12,2),"Weighted Allocation",ROUND(($G70+$G70*$H70)*_xll.ACCOUNTTURNOVER(Connection,$E$10,,$D70,,$E$4,R$2,R$2)/IF($G70=0,12,$G70),2),"Manual Allocation",AD70))</f>
        <v/>
      </c>
      <c r="S70" s="32" t="str" cm="1">
        <f t="array" ref="S70">IF($D70="","",_xlfn.SWITCH($J70,"Equal allocation",ROUND(($G70+$G70*$H70)/12,2),"Weighted Allocation",ROUND(($G70+$G70*$H70)*_xll.ACCOUNTTURNOVER(Connection,$E$10,,$D70,,$E$4,S$2,S$2)/IF($G70=0,12,$G70),2),"Manual Allocation",AE70))</f>
        <v/>
      </c>
      <c r="T70" s="32" t="str" cm="1">
        <f t="array" ref="T70">IF($D70="","",_xlfn.SWITCH($J70,"Equal allocation",ROUND(($G70+$G70*$H70)/12,2),"Weighted Allocation",ROUND(($G70+$G70*$H70)*_xll.ACCOUNTTURNOVER(Connection,$E$10,,$D70,,$E$4,T$2,T$2)/IF($G70=0,12,$G70),2),"Manual Allocation",AF70))</f>
        <v/>
      </c>
      <c r="U70" s="32" t="str" cm="1">
        <f t="array" ref="U70">IF($D70="","",_xlfn.SWITCH($J70,"Equal allocation",ROUND(($G70+$G70*$H70)/12,2),"Weighted Allocation",ROUND(($G70+$G70*$H70)*_xll.ACCOUNTTURNOVER(Connection,$E$10,,$D70,,$E$4,U$2,U$2)/IF($G70=0,12,$G70),2),"Manual Allocation",AG70))</f>
        <v/>
      </c>
      <c r="V70" s="32" t="str" cm="1">
        <f t="array" ref="V70">IF($D70="","",_xlfn.SWITCH($J70,"Equal allocation",ROUND(($G70+$G70*$H70)/12,2),"Weighted Allocation",ROUND(($G70+$G70*$H70)*_xll.ACCOUNTTURNOVER(Connection,$E$10,,$D70,,$E$4,V$2,V$2)/IF($G70=0,12,$G70),2),"Manual Allocation",AH70))</f>
        <v/>
      </c>
      <c r="W70" s="32" t="str" cm="1">
        <f t="array" ref="W70">IF($D70="","",_xlfn.SWITCH($J70,"Equal allocation",ROUND(($G70+$G70*$H70)/12,2),"Weighted Allocation",ROUND(($G70+$G70*$H70)*_xll.ACCOUNTTURNOVER(Connection,$E$10,,$D70,,$E$4,W$2,W$2)/IF($G70=0,12,$G70),2),"Manual Allocation",AI70))</f>
        <v/>
      </c>
      <c r="X70" s="32" t="str" cm="1">
        <f t="array" ref="X70">IF($D70="","",_xlfn.SWITCH($J70,"Equal allocation",ROUND(($G70+$G70*$H70)/12,2),"Weighted Allocation",ROUND(($G70+$G70*$H70)*_xll.ACCOUNTTURNOVER(Connection,$E$10,,$D70,,$E$4,X$2,X$2)/IF($G70=0,12,$G70),2),"Manual Allocation",AJ70))</f>
        <v/>
      </c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</row>
    <row r="71" spans="1:36" s="27" customFormat="1" x14ac:dyDescent="0.45">
      <c r="A71" s="21"/>
      <c r="B71" s="21"/>
      <c r="C71" s="21"/>
      <c r="D71" s="16"/>
      <c r="E71" s="16"/>
      <c r="F71" s="16"/>
      <c r="G71" s="17"/>
      <c r="H71" s="40"/>
      <c r="I71" s="18" t="str" cm="1">
        <f t="array" ref="I71">IF($D71="","",_xll.WRITEBACKBUDGET(Connection,$E$4,$E$10,$H$9,FALSE,$D71,$E71,$M71:$X71))</f>
        <v/>
      </c>
      <c r="J71" s="18"/>
      <c r="K71" s="17" t="str">
        <f t="shared" si="0"/>
        <v/>
      </c>
      <c r="L71" s="17" t="str">
        <f t="shared" si="1"/>
        <v/>
      </c>
      <c r="M71" s="32" t="str" cm="1">
        <f t="array" ref="M71">IF($D71="","",_xlfn.SWITCH($J71,"Equal allocation",ROUND(($G71+$G71*$H71)/12,2),"Weighted Allocation",ROUND(($G71+$G71*$H71)*_xll.ACCOUNTTURNOVER(Connection,$E$10,,$D71,,$E$4,M$2,M$2)/IF($G71=0,12,$G71),2),"Manual Allocation",Y71))</f>
        <v/>
      </c>
      <c r="N71" s="32" t="str" cm="1">
        <f t="array" ref="N71">IF($D71="","",_xlfn.SWITCH($J71,"Equal allocation",ROUND(($G71+$G71*$H71)/12,2),"Weighted Allocation",ROUND(($G71+$G71*$H71)*_xll.ACCOUNTTURNOVER(Connection,$E$10,,$D71,,$E$4,N$2,N$2)/IF($G71=0,12,$G71),2),"Manual Allocation",Z71))</f>
        <v/>
      </c>
      <c r="O71" s="32" t="str" cm="1">
        <f t="array" ref="O71">IF($D71="","",_xlfn.SWITCH($J71,"Equal allocation",ROUND(($G71+$G71*$H71)/12,2),"Weighted Allocation",ROUND(($G71+$G71*$H71)*_xll.ACCOUNTTURNOVER(Connection,$E$10,,$D71,,$E$4,O$2,O$2)/IF($G71=0,12,$G71),2),"Manual Allocation",AA71))</f>
        <v/>
      </c>
      <c r="P71" s="32" t="str" cm="1">
        <f t="array" ref="P71">IF($D71="","",_xlfn.SWITCH($J71,"Equal allocation",ROUND(($G71+$G71*$H71)/12,2),"Weighted Allocation",ROUND(($G71+$G71*$H71)*_xll.ACCOUNTTURNOVER(Connection,$E$10,,$D71,,$E$4,P$2,P$2)/IF($G71=0,12,$G71),2),"Manual Allocation",AB71))</f>
        <v/>
      </c>
      <c r="Q71" s="32" t="str" cm="1">
        <f t="array" ref="Q71">IF($D71="","",_xlfn.SWITCH($J71,"Equal allocation",ROUND(($G71+$G71*$H71)/12,2),"Weighted Allocation",ROUND(($G71+$G71*$H71)*_xll.ACCOUNTTURNOVER(Connection,$E$10,,$D71,,$E$4,Q$2,Q$2)/IF($G71=0,12,$G71),2),"Manual Allocation",AC71))</f>
        <v/>
      </c>
      <c r="R71" s="32" t="str" cm="1">
        <f t="array" ref="R71">IF($D71="","",_xlfn.SWITCH($J71,"Equal allocation",ROUND(($G71+$G71*$H71)/12,2),"Weighted Allocation",ROUND(($G71+$G71*$H71)*_xll.ACCOUNTTURNOVER(Connection,$E$10,,$D71,,$E$4,R$2,R$2)/IF($G71=0,12,$G71),2),"Manual Allocation",AD71))</f>
        <v/>
      </c>
      <c r="S71" s="32" t="str" cm="1">
        <f t="array" ref="S71">IF($D71="","",_xlfn.SWITCH($J71,"Equal allocation",ROUND(($G71+$G71*$H71)/12,2),"Weighted Allocation",ROUND(($G71+$G71*$H71)*_xll.ACCOUNTTURNOVER(Connection,$E$10,,$D71,,$E$4,S$2,S$2)/IF($G71=0,12,$G71),2),"Manual Allocation",AE71))</f>
        <v/>
      </c>
      <c r="T71" s="32" t="str" cm="1">
        <f t="array" ref="T71">IF($D71="","",_xlfn.SWITCH($J71,"Equal allocation",ROUND(($G71+$G71*$H71)/12,2),"Weighted Allocation",ROUND(($G71+$G71*$H71)*_xll.ACCOUNTTURNOVER(Connection,$E$10,,$D71,,$E$4,T$2,T$2)/IF($G71=0,12,$G71),2),"Manual Allocation",AF71))</f>
        <v/>
      </c>
      <c r="U71" s="32" t="str" cm="1">
        <f t="array" ref="U71">IF($D71="","",_xlfn.SWITCH($J71,"Equal allocation",ROUND(($G71+$G71*$H71)/12,2),"Weighted Allocation",ROUND(($G71+$G71*$H71)*_xll.ACCOUNTTURNOVER(Connection,$E$10,,$D71,,$E$4,U$2,U$2)/IF($G71=0,12,$G71),2),"Manual Allocation",AG71))</f>
        <v/>
      </c>
      <c r="V71" s="32" t="str" cm="1">
        <f t="array" ref="V71">IF($D71="","",_xlfn.SWITCH($J71,"Equal allocation",ROUND(($G71+$G71*$H71)/12,2),"Weighted Allocation",ROUND(($G71+$G71*$H71)*_xll.ACCOUNTTURNOVER(Connection,$E$10,,$D71,,$E$4,V$2,V$2)/IF($G71=0,12,$G71),2),"Manual Allocation",AH71))</f>
        <v/>
      </c>
      <c r="W71" s="32" t="str" cm="1">
        <f t="array" ref="W71">IF($D71="","",_xlfn.SWITCH($J71,"Equal allocation",ROUND(($G71+$G71*$H71)/12,2),"Weighted Allocation",ROUND(($G71+$G71*$H71)*_xll.ACCOUNTTURNOVER(Connection,$E$10,,$D71,,$E$4,W$2,W$2)/IF($G71=0,12,$G71),2),"Manual Allocation",AI71))</f>
        <v/>
      </c>
      <c r="X71" s="32" t="str" cm="1">
        <f t="array" ref="X71">IF($D71="","",_xlfn.SWITCH($J71,"Equal allocation",ROUND(($G71+$G71*$H71)/12,2),"Weighted Allocation",ROUND(($G71+$G71*$H71)*_xll.ACCOUNTTURNOVER(Connection,$E$10,,$D71,,$E$4,X$2,X$2)/IF($G71=0,12,$G71),2),"Manual Allocation",AJ71))</f>
        <v/>
      </c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</row>
    <row r="72" spans="1:36" s="27" customFormat="1" x14ac:dyDescent="0.45">
      <c r="A72" s="21"/>
      <c r="B72" s="21"/>
      <c r="C72" s="21"/>
      <c r="D72" s="16"/>
      <c r="E72" s="16"/>
      <c r="F72" s="16"/>
      <c r="G72" s="17"/>
      <c r="H72" s="40"/>
      <c r="I72" s="18" t="str" cm="1">
        <f t="array" ref="I72">IF($D72="","",_xll.WRITEBACKBUDGET(Connection,$E$4,$E$10,$H$9,FALSE,$D72,$E72,$M72:$X72))</f>
        <v/>
      </c>
      <c r="J72" s="18"/>
      <c r="K72" s="17" t="str">
        <f t="shared" si="0"/>
        <v/>
      </c>
      <c r="L72" s="17" t="str">
        <f t="shared" si="1"/>
        <v/>
      </c>
      <c r="M72" s="32" t="str" cm="1">
        <f t="array" ref="M72">IF($D72="","",_xlfn.SWITCH($J72,"Equal allocation",ROUND(($G72+$G72*$H72)/12,2),"Weighted Allocation",ROUND(($G72+$G72*$H72)*_xll.ACCOUNTTURNOVER(Connection,$E$10,,$D72,,$E$4,M$2,M$2)/IF($G72=0,12,$G72),2),"Manual Allocation",Y72))</f>
        <v/>
      </c>
      <c r="N72" s="32" t="str" cm="1">
        <f t="array" ref="N72">IF($D72="","",_xlfn.SWITCH($J72,"Equal allocation",ROUND(($G72+$G72*$H72)/12,2),"Weighted Allocation",ROUND(($G72+$G72*$H72)*_xll.ACCOUNTTURNOVER(Connection,$E$10,,$D72,,$E$4,N$2,N$2)/IF($G72=0,12,$G72),2),"Manual Allocation",Z72))</f>
        <v/>
      </c>
      <c r="O72" s="32" t="str" cm="1">
        <f t="array" ref="O72">IF($D72="","",_xlfn.SWITCH($J72,"Equal allocation",ROUND(($G72+$G72*$H72)/12,2),"Weighted Allocation",ROUND(($G72+$G72*$H72)*_xll.ACCOUNTTURNOVER(Connection,$E$10,,$D72,,$E$4,O$2,O$2)/IF($G72=0,12,$G72),2),"Manual Allocation",AA72))</f>
        <v/>
      </c>
      <c r="P72" s="32" t="str" cm="1">
        <f t="array" ref="P72">IF($D72="","",_xlfn.SWITCH($J72,"Equal allocation",ROUND(($G72+$G72*$H72)/12,2),"Weighted Allocation",ROUND(($G72+$G72*$H72)*_xll.ACCOUNTTURNOVER(Connection,$E$10,,$D72,,$E$4,P$2,P$2)/IF($G72=0,12,$G72),2),"Manual Allocation",AB72))</f>
        <v/>
      </c>
      <c r="Q72" s="32" t="str" cm="1">
        <f t="array" ref="Q72">IF($D72="","",_xlfn.SWITCH($J72,"Equal allocation",ROUND(($G72+$G72*$H72)/12,2),"Weighted Allocation",ROUND(($G72+$G72*$H72)*_xll.ACCOUNTTURNOVER(Connection,$E$10,,$D72,,$E$4,Q$2,Q$2)/IF($G72=0,12,$G72),2),"Manual Allocation",AC72))</f>
        <v/>
      </c>
      <c r="R72" s="32" t="str" cm="1">
        <f t="array" ref="R72">IF($D72="","",_xlfn.SWITCH($J72,"Equal allocation",ROUND(($G72+$G72*$H72)/12,2),"Weighted Allocation",ROUND(($G72+$G72*$H72)*_xll.ACCOUNTTURNOVER(Connection,$E$10,,$D72,,$E$4,R$2,R$2)/IF($G72=0,12,$G72),2),"Manual Allocation",AD72))</f>
        <v/>
      </c>
      <c r="S72" s="32" t="str" cm="1">
        <f t="array" ref="S72">IF($D72="","",_xlfn.SWITCH($J72,"Equal allocation",ROUND(($G72+$G72*$H72)/12,2),"Weighted Allocation",ROUND(($G72+$G72*$H72)*_xll.ACCOUNTTURNOVER(Connection,$E$10,,$D72,,$E$4,S$2,S$2)/IF($G72=0,12,$G72),2),"Manual Allocation",AE72))</f>
        <v/>
      </c>
      <c r="T72" s="32" t="str" cm="1">
        <f t="array" ref="T72">IF($D72="","",_xlfn.SWITCH($J72,"Equal allocation",ROUND(($G72+$G72*$H72)/12,2),"Weighted Allocation",ROUND(($G72+$G72*$H72)*_xll.ACCOUNTTURNOVER(Connection,$E$10,,$D72,,$E$4,T$2,T$2)/IF($G72=0,12,$G72),2),"Manual Allocation",AF72))</f>
        <v/>
      </c>
      <c r="U72" s="32" t="str" cm="1">
        <f t="array" ref="U72">IF($D72="","",_xlfn.SWITCH($J72,"Equal allocation",ROUND(($G72+$G72*$H72)/12,2),"Weighted Allocation",ROUND(($G72+$G72*$H72)*_xll.ACCOUNTTURNOVER(Connection,$E$10,,$D72,,$E$4,U$2,U$2)/IF($G72=0,12,$G72),2),"Manual Allocation",AG72))</f>
        <v/>
      </c>
      <c r="V72" s="32" t="str" cm="1">
        <f t="array" ref="V72">IF($D72="","",_xlfn.SWITCH($J72,"Equal allocation",ROUND(($G72+$G72*$H72)/12,2),"Weighted Allocation",ROUND(($G72+$G72*$H72)*_xll.ACCOUNTTURNOVER(Connection,$E$10,,$D72,,$E$4,V$2,V$2)/IF($G72=0,12,$G72),2),"Manual Allocation",AH72))</f>
        <v/>
      </c>
      <c r="W72" s="32" t="str" cm="1">
        <f t="array" ref="W72">IF($D72="","",_xlfn.SWITCH($J72,"Equal allocation",ROUND(($G72+$G72*$H72)/12,2),"Weighted Allocation",ROUND(($G72+$G72*$H72)*_xll.ACCOUNTTURNOVER(Connection,$E$10,,$D72,,$E$4,W$2,W$2)/IF($G72=0,12,$G72),2),"Manual Allocation",AI72))</f>
        <v/>
      </c>
      <c r="X72" s="32" t="str" cm="1">
        <f t="array" ref="X72">IF($D72="","",_xlfn.SWITCH($J72,"Equal allocation",ROUND(($G72+$G72*$H72)/12,2),"Weighted Allocation",ROUND(($G72+$G72*$H72)*_xll.ACCOUNTTURNOVER(Connection,$E$10,,$D72,,$E$4,X$2,X$2)/IF($G72=0,12,$G72),2),"Manual Allocation",AJ72))</f>
        <v/>
      </c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</row>
    <row r="73" spans="1:36" s="27" customFormat="1" x14ac:dyDescent="0.45">
      <c r="A73" s="21"/>
      <c r="B73" s="21"/>
      <c r="C73" s="21"/>
      <c r="D73" s="16"/>
      <c r="E73" s="16"/>
      <c r="F73" s="16"/>
      <c r="G73" s="17"/>
      <c r="H73" s="40"/>
      <c r="I73" s="18" t="str" cm="1">
        <f t="array" ref="I73">IF($D73="","",_xll.WRITEBACKBUDGET(Connection,$E$4,$E$10,$H$9,FALSE,$D73,$E73,$M73:$X73))</f>
        <v/>
      </c>
      <c r="J73" s="18"/>
      <c r="K73" s="17" t="str">
        <f t="shared" si="0"/>
        <v/>
      </c>
      <c r="L73" s="17" t="str">
        <f t="shared" si="1"/>
        <v/>
      </c>
      <c r="M73" s="32" t="str" cm="1">
        <f t="array" ref="M73">IF($D73="","",_xlfn.SWITCH($J73,"Equal allocation",ROUND(($G73+$G73*$H73)/12,2),"Weighted Allocation",ROUND(($G73+$G73*$H73)*_xll.ACCOUNTTURNOVER(Connection,$E$10,,$D73,,$E$4,M$2,M$2)/IF($G73=0,12,$G73),2),"Manual Allocation",Y73))</f>
        <v/>
      </c>
      <c r="N73" s="32" t="str" cm="1">
        <f t="array" ref="N73">IF($D73="","",_xlfn.SWITCH($J73,"Equal allocation",ROUND(($G73+$G73*$H73)/12,2),"Weighted Allocation",ROUND(($G73+$G73*$H73)*_xll.ACCOUNTTURNOVER(Connection,$E$10,,$D73,,$E$4,N$2,N$2)/IF($G73=0,12,$G73),2),"Manual Allocation",Z73))</f>
        <v/>
      </c>
      <c r="O73" s="32" t="str" cm="1">
        <f t="array" ref="O73">IF($D73="","",_xlfn.SWITCH($J73,"Equal allocation",ROUND(($G73+$G73*$H73)/12,2),"Weighted Allocation",ROUND(($G73+$G73*$H73)*_xll.ACCOUNTTURNOVER(Connection,$E$10,,$D73,,$E$4,O$2,O$2)/IF($G73=0,12,$G73),2),"Manual Allocation",AA73))</f>
        <v/>
      </c>
      <c r="P73" s="32" t="str" cm="1">
        <f t="array" ref="P73">IF($D73="","",_xlfn.SWITCH($J73,"Equal allocation",ROUND(($G73+$G73*$H73)/12,2),"Weighted Allocation",ROUND(($G73+$G73*$H73)*_xll.ACCOUNTTURNOVER(Connection,$E$10,,$D73,,$E$4,P$2,P$2)/IF($G73=0,12,$G73),2),"Manual Allocation",AB73))</f>
        <v/>
      </c>
      <c r="Q73" s="32" t="str" cm="1">
        <f t="array" ref="Q73">IF($D73="","",_xlfn.SWITCH($J73,"Equal allocation",ROUND(($G73+$G73*$H73)/12,2),"Weighted Allocation",ROUND(($G73+$G73*$H73)*_xll.ACCOUNTTURNOVER(Connection,$E$10,,$D73,,$E$4,Q$2,Q$2)/IF($G73=0,12,$G73),2),"Manual Allocation",AC73))</f>
        <v/>
      </c>
      <c r="R73" s="32" t="str" cm="1">
        <f t="array" ref="R73">IF($D73="","",_xlfn.SWITCH($J73,"Equal allocation",ROUND(($G73+$G73*$H73)/12,2),"Weighted Allocation",ROUND(($G73+$G73*$H73)*_xll.ACCOUNTTURNOVER(Connection,$E$10,,$D73,,$E$4,R$2,R$2)/IF($G73=0,12,$G73),2),"Manual Allocation",AD73))</f>
        <v/>
      </c>
      <c r="S73" s="32" t="str" cm="1">
        <f t="array" ref="S73">IF($D73="","",_xlfn.SWITCH($J73,"Equal allocation",ROUND(($G73+$G73*$H73)/12,2),"Weighted Allocation",ROUND(($G73+$G73*$H73)*_xll.ACCOUNTTURNOVER(Connection,$E$10,,$D73,,$E$4,S$2,S$2)/IF($G73=0,12,$G73),2),"Manual Allocation",AE73))</f>
        <v/>
      </c>
      <c r="T73" s="32" t="str" cm="1">
        <f t="array" ref="T73">IF($D73="","",_xlfn.SWITCH($J73,"Equal allocation",ROUND(($G73+$G73*$H73)/12,2),"Weighted Allocation",ROUND(($G73+$G73*$H73)*_xll.ACCOUNTTURNOVER(Connection,$E$10,,$D73,,$E$4,T$2,T$2)/IF($G73=0,12,$G73),2),"Manual Allocation",AF73))</f>
        <v/>
      </c>
      <c r="U73" s="32" t="str" cm="1">
        <f t="array" ref="U73">IF($D73="","",_xlfn.SWITCH($J73,"Equal allocation",ROUND(($G73+$G73*$H73)/12,2),"Weighted Allocation",ROUND(($G73+$G73*$H73)*_xll.ACCOUNTTURNOVER(Connection,$E$10,,$D73,,$E$4,U$2,U$2)/IF($G73=0,12,$G73),2),"Manual Allocation",AG73))</f>
        <v/>
      </c>
      <c r="V73" s="32" t="str" cm="1">
        <f t="array" ref="V73">IF($D73="","",_xlfn.SWITCH($J73,"Equal allocation",ROUND(($G73+$G73*$H73)/12,2),"Weighted Allocation",ROUND(($G73+$G73*$H73)*_xll.ACCOUNTTURNOVER(Connection,$E$10,,$D73,,$E$4,V$2,V$2)/IF($G73=0,12,$G73),2),"Manual Allocation",AH73))</f>
        <v/>
      </c>
      <c r="W73" s="32" t="str" cm="1">
        <f t="array" ref="W73">IF($D73="","",_xlfn.SWITCH($J73,"Equal allocation",ROUND(($G73+$G73*$H73)/12,2),"Weighted Allocation",ROUND(($G73+$G73*$H73)*_xll.ACCOUNTTURNOVER(Connection,$E$10,,$D73,,$E$4,W$2,W$2)/IF($G73=0,12,$G73),2),"Manual Allocation",AI73))</f>
        <v/>
      </c>
      <c r="X73" s="32" t="str" cm="1">
        <f t="array" ref="X73">IF($D73="","",_xlfn.SWITCH($J73,"Equal allocation",ROUND(($G73+$G73*$H73)/12,2),"Weighted Allocation",ROUND(($G73+$G73*$H73)*_xll.ACCOUNTTURNOVER(Connection,$E$10,,$D73,,$E$4,X$2,X$2)/IF($G73=0,12,$G73),2),"Manual Allocation",AJ73))</f>
        <v/>
      </c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</row>
    <row r="74" spans="1:36" s="27" customFormat="1" x14ac:dyDescent="0.45">
      <c r="A74" s="21"/>
      <c r="B74" s="21"/>
      <c r="C74" s="21"/>
      <c r="D74" s="16"/>
      <c r="E74" s="16"/>
      <c r="F74" s="16"/>
      <c r="G74" s="17"/>
      <c r="H74" s="40"/>
      <c r="I74" s="18" t="str" cm="1">
        <f t="array" ref="I74">IF($D74="","",_xll.WRITEBACKBUDGET(Connection,$E$4,$E$10,$H$9,FALSE,$D74,$E74,$M74:$X74))</f>
        <v/>
      </c>
      <c r="J74" s="18"/>
      <c r="K74" s="17" t="str">
        <f t="shared" si="0"/>
        <v/>
      </c>
      <c r="L74" s="17" t="str">
        <f t="shared" si="1"/>
        <v/>
      </c>
      <c r="M74" s="32" t="str" cm="1">
        <f t="array" ref="M74">IF($D74="","",_xlfn.SWITCH($J74,"Equal allocation",ROUND(($G74+$G74*$H74)/12,2),"Weighted Allocation",ROUND(($G74+$G74*$H74)*_xll.ACCOUNTTURNOVER(Connection,$E$10,,$D74,,$E$4,M$2,M$2)/IF($G74=0,12,$G74),2),"Manual Allocation",Y74))</f>
        <v/>
      </c>
      <c r="N74" s="32" t="str" cm="1">
        <f t="array" ref="N74">IF($D74="","",_xlfn.SWITCH($J74,"Equal allocation",ROUND(($G74+$G74*$H74)/12,2),"Weighted Allocation",ROUND(($G74+$G74*$H74)*_xll.ACCOUNTTURNOVER(Connection,$E$10,,$D74,,$E$4,N$2,N$2)/IF($G74=0,12,$G74),2),"Manual Allocation",Z74))</f>
        <v/>
      </c>
      <c r="O74" s="32" t="str" cm="1">
        <f t="array" ref="O74">IF($D74="","",_xlfn.SWITCH($J74,"Equal allocation",ROUND(($G74+$G74*$H74)/12,2),"Weighted Allocation",ROUND(($G74+$G74*$H74)*_xll.ACCOUNTTURNOVER(Connection,$E$10,,$D74,,$E$4,O$2,O$2)/IF($G74=0,12,$G74),2),"Manual Allocation",AA74))</f>
        <v/>
      </c>
      <c r="P74" s="32" t="str" cm="1">
        <f t="array" ref="P74">IF($D74="","",_xlfn.SWITCH($J74,"Equal allocation",ROUND(($G74+$G74*$H74)/12,2),"Weighted Allocation",ROUND(($G74+$G74*$H74)*_xll.ACCOUNTTURNOVER(Connection,$E$10,,$D74,,$E$4,P$2,P$2)/IF($G74=0,12,$G74),2),"Manual Allocation",AB74))</f>
        <v/>
      </c>
      <c r="Q74" s="32" t="str" cm="1">
        <f t="array" ref="Q74">IF($D74="","",_xlfn.SWITCH($J74,"Equal allocation",ROUND(($G74+$G74*$H74)/12,2),"Weighted Allocation",ROUND(($G74+$G74*$H74)*_xll.ACCOUNTTURNOVER(Connection,$E$10,,$D74,,$E$4,Q$2,Q$2)/IF($G74=0,12,$G74),2),"Manual Allocation",AC74))</f>
        <v/>
      </c>
      <c r="R74" s="32" t="str" cm="1">
        <f t="array" ref="R74">IF($D74="","",_xlfn.SWITCH($J74,"Equal allocation",ROUND(($G74+$G74*$H74)/12,2),"Weighted Allocation",ROUND(($G74+$G74*$H74)*_xll.ACCOUNTTURNOVER(Connection,$E$10,,$D74,,$E$4,R$2,R$2)/IF($G74=0,12,$G74),2),"Manual Allocation",AD74))</f>
        <v/>
      </c>
      <c r="S74" s="32" t="str" cm="1">
        <f t="array" ref="S74">IF($D74="","",_xlfn.SWITCH($J74,"Equal allocation",ROUND(($G74+$G74*$H74)/12,2),"Weighted Allocation",ROUND(($G74+$G74*$H74)*_xll.ACCOUNTTURNOVER(Connection,$E$10,,$D74,,$E$4,S$2,S$2)/IF($G74=0,12,$G74),2),"Manual Allocation",AE74))</f>
        <v/>
      </c>
      <c r="T74" s="32" t="str" cm="1">
        <f t="array" ref="T74">IF($D74="","",_xlfn.SWITCH($J74,"Equal allocation",ROUND(($G74+$G74*$H74)/12,2),"Weighted Allocation",ROUND(($G74+$G74*$H74)*_xll.ACCOUNTTURNOVER(Connection,$E$10,,$D74,,$E$4,T$2,T$2)/IF($G74=0,12,$G74),2),"Manual Allocation",AF74))</f>
        <v/>
      </c>
      <c r="U74" s="32" t="str" cm="1">
        <f t="array" ref="U74">IF($D74="","",_xlfn.SWITCH($J74,"Equal allocation",ROUND(($G74+$G74*$H74)/12,2),"Weighted Allocation",ROUND(($G74+$G74*$H74)*_xll.ACCOUNTTURNOVER(Connection,$E$10,,$D74,,$E$4,U$2,U$2)/IF($G74=0,12,$G74),2),"Manual Allocation",AG74))</f>
        <v/>
      </c>
      <c r="V74" s="32" t="str" cm="1">
        <f t="array" ref="V74">IF($D74="","",_xlfn.SWITCH($J74,"Equal allocation",ROUND(($G74+$G74*$H74)/12,2),"Weighted Allocation",ROUND(($G74+$G74*$H74)*_xll.ACCOUNTTURNOVER(Connection,$E$10,,$D74,,$E$4,V$2,V$2)/IF($G74=0,12,$G74),2),"Manual Allocation",AH74))</f>
        <v/>
      </c>
      <c r="W74" s="32" t="str" cm="1">
        <f t="array" ref="W74">IF($D74="","",_xlfn.SWITCH($J74,"Equal allocation",ROUND(($G74+$G74*$H74)/12,2),"Weighted Allocation",ROUND(($G74+$G74*$H74)*_xll.ACCOUNTTURNOVER(Connection,$E$10,,$D74,,$E$4,W$2,W$2)/IF($G74=0,12,$G74),2),"Manual Allocation",AI74))</f>
        <v/>
      </c>
      <c r="X74" s="32" t="str" cm="1">
        <f t="array" ref="X74">IF($D74="","",_xlfn.SWITCH($J74,"Equal allocation",ROUND(($G74+$G74*$H74)/12,2),"Weighted Allocation",ROUND(($G74+$G74*$H74)*_xll.ACCOUNTTURNOVER(Connection,$E$10,,$D74,,$E$4,X$2,X$2)/IF($G74=0,12,$G74),2),"Manual Allocation",AJ74))</f>
        <v/>
      </c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</row>
    <row r="75" spans="1:36" s="27" customFormat="1" x14ac:dyDescent="0.45">
      <c r="A75" s="21"/>
      <c r="B75" s="21"/>
      <c r="C75" s="21"/>
      <c r="D75" s="16"/>
      <c r="E75" s="16"/>
      <c r="F75" s="16"/>
      <c r="G75" s="17"/>
      <c r="H75" s="40"/>
      <c r="I75" s="18" t="str" cm="1">
        <f t="array" ref="I75">IF($D75="","",_xll.WRITEBACKBUDGET(Connection,$E$4,$E$10,$H$9,FALSE,$D75,$E75,$M75:$X75))</f>
        <v/>
      </c>
      <c r="J75" s="18"/>
      <c r="K75" s="17" t="str">
        <f t="shared" si="0"/>
        <v/>
      </c>
      <c r="L75" s="17" t="str">
        <f t="shared" si="1"/>
        <v/>
      </c>
      <c r="M75" s="32" t="str" cm="1">
        <f t="array" ref="M75">IF($D75="","",_xlfn.SWITCH($J75,"Equal allocation",ROUND(($G75+$G75*$H75)/12,2),"Weighted Allocation",ROUND(($G75+$G75*$H75)*_xll.ACCOUNTTURNOVER(Connection,$E$10,,$D75,,$E$4,M$2,M$2)/IF($G75=0,12,$G75),2),"Manual Allocation",Y75))</f>
        <v/>
      </c>
      <c r="N75" s="32" t="str" cm="1">
        <f t="array" ref="N75">IF($D75="","",_xlfn.SWITCH($J75,"Equal allocation",ROUND(($G75+$G75*$H75)/12,2),"Weighted Allocation",ROUND(($G75+$G75*$H75)*_xll.ACCOUNTTURNOVER(Connection,$E$10,,$D75,,$E$4,N$2,N$2)/IF($G75=0,12,$G75),2),"Manual Allocation",Z75))</f>
        <v/>
      </c>
      <c r="O75" s="32" t="str" cm="1">
        <f t="array" ref="O75">IF($D75="","",_xlfn.SWITCH($J75,"Equal allocation",ROUND(($G75+$G75*$H75)/12,2),"Weighted Allocation",ROUND(($G75+$G75*$H75)*_xll.ACCOUNTTURNOVER(Connection,$E$10,,$D75,,$E$4,O$2,O$2)/IF($G75=0,12,$G75),2),"Manual Allocation",AA75))</f>
        <v/>
      </c>
      <c r="P75" s="32" t="str" cm="1">
        <f t="array" ref="P75">IF($D75="","",_xlfn.SWITCH($J75,"Equal allocation",ROUND(($G75+$G75*$H75)/12,2),"Weighted Allocation",ROUND(($G75+$G75*$H75)*_xll.ACCOUNTTURNOVER(Connection,$E$10,,$D75,,$E$4,P$2,P$2)/IF($G75=0,12,$G75),2),"Manual Allocation",AB75))</f>
        <v/>
      </c>
      <c r="Q75" s="32" t="str" cm="1">
        <f t="array" ref="Q75">IF($D75="","",_xlfn.SWITCH($J75,"Equal allocation",ROUND(($G75+$G75*$H75)/12,2),"Weighted Allocation",ROUND(($G75+$G75*$H75)*_xll.ACCOUNTTURNOVER(Connection,$E$10,,$D75,,$E$4,Q$2,Q$2)/IF($G75=0,12,$G75),2),"Manual Allocation",AC75))</f>
        <v/>
      </c>
      <c r="R75" s="32" t="str" cm="1">
        <f t="array" ref="R75">IF($D75="","",_xlfn.SWITCH($J75,"Equal allocation",ROUND(($G75+$G75*$H75)/12,2),"Weighted Allocation",ROUND(($G75+$G75*$H75)*_xll.ACCOUNTTURNOVER(Connection,$E$10,,$D75,,$E$4,R$2,R$2)/IF($G75=0,12,$G75),2),"Manual Allocation",AD75))</f>
        <v/>
      </c>
      <c r="S75" s="32" t="str" cm="1">
        <f t="array" ref="S75">IF($D75="","",_xlfn.SWITCH($J75,"Equal allocation",ROUND(($G75+$G75*$H75)/12,2),"Weighted Allocation",ROUND(($G75+$G75*$H75)*_xll.ACCOUNTTURNOVER(Connection,$E$10,,$D75,,$E$4,S$2,S$2)/IF($G75=0,12,$G75),2),"Manual Allocation",AE75))</f>
        <v/>
      </c>
      <c r="T75" s="32" t="str" cm="1">
        <f t="array" ref="T75">IF($D75="","",_xlfn.SWITCH($J75,"Equal allocation",ROUND(($G75+$G75*$H75)/12,2),"Weighted Allocation",ROUND(($G75+$G75*$H75)*_xll.ACCOUNTTURNOVER(Connection,$E$10,,$D75,,$E$4,T$2,T$2)/IF($G75=0,12,$G75),2),"Manual Allocation",AF75))</f>
        <v/>
      </c>
      <c r="U75" s="32" t="str" cm="1">
        <f t="array" ref="U75">IF($D75="","",_xlfn.SWITCH($J75,"Equal allocation",ROUND(($G75+$G75*$H75)/12,2),"Weighted Allocation",ROUND(($G75+$G75*$H75)*_xll.ACCOUNTTURNOVER(Connection,$E$10,,$D75,,$E$4,U$2,U$2)/IF($G75=0,12,$G75),2),"Manual Allocation",AG75))</f>
        <v/>
      </c>
      <c r="V75" s="32" t="str" cm="1">
        <f t="array" ref="V75">IF($D75="","",_xlfn.SWITCH($J75,"Equal allocation",ROUND(($G75+$G75*$H75)/12,2),"Weighted Allocation",ROUND(($G75+$G75*$H75)*_xll.ACCOUNTTURNOVER(Connection,$E$10,,$D75,,$E$4,V$2,V$2)/IF($G75=0,12,$G75),2),"Manual Allocation",AH75))</f>
        <v/>
      </c>
      <c r="W75" s="32" t="str" cm="1">
        <f t="array" ref="W75">IF($D75="","",_xlfn.SWITCH($J75,"Equal allocation",ROUND(($G75+$G75*$H75)/12,2),"Weighted Allocation",ROUND(($G75+$G75*$H75)*_xll.ACCOUNTTURNOVER(Connection,$E$10,,$D75,,$E$4,W$2,W$2)/IF($G75=0,12,$G75),2),"Manual Allocation",AI75))</f>
        <v/>
      </c>
      <c r="X75" s="32" t="str" cm="1">
        <f t="array" ref="X75">IF($D75="","",_xlfn.SWITCH($J75,"Equal allocation",ROUND(($G75+$G75*$H75)/12,2),"Weighted Allocation",ROUND(($G75+$G75*$H75)*_xll.ACCOUNTTURNOVER(Connection,$E$10,,$D75,,$E$4,X$2,X$2)/IF($G75=0,12,$G75),2),"Manual Allocation",AJ75))</f>
        <v/>
      </c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</row>
    <row r="76" spans="1:36" s="27" customFormat="1" x14ac:dyDescent="0.45">
      <c r="A76" s="21"/>
      <c r="B76" s="21"/>
      <c r="C76" s="21"/>
      <c r="D76" s="16"/>
      <c r="E76" s="16"/>
      <c r="F76" s="16"/>
      <c r="G76" s="17"/>
      <c r="H76" s="40"/>
      <c r="I76" s="18" t="str" cm="1">
        <f t="array" ref="I76">IF($D76="","",_xll.WRITEBACKBUDGET(Connection,$E$4,$E$10,$H$9,FALSE,$D76,$E76,$M76:$X76))</f>
        <v/>
      </c>
      <c r="J76" s="18"/>
      <c r="K76" s="17" t="str">
        <f t="shared" si="0"/>
        <v/>
      </c>
      <c r="L76" s="17" t="str">
        <f t="shared" si="1"/>
        <v/>
      </c>
      <c r="M76" s="32" t="str" cm="1">
        <f t="array" ref="M76">IF($D76="","",_xlfn.SWITCH($J76,"Equal allocation",ROUND(($G76+$G76*$H76)/12,2),"Weighted Allocation",ROUND(($G76+$G76*$H76)*_xll.ACCOUNTTURNOVER(Connection,$E$10,,$D76,,$E$4,M$2,M$2)/IF($G76=0,12,$G76),2),"Manual Allocation",Y76))</f>
        <v/>
      </c>
      <c r="N76" s="32" t="str" cm="1">
        <f t="array" ref="N76">IF($D76="","",_xlfn.SWITCH($J76,"Equal allocation",ROUND(($G76+$G76*$H76)/12,2),"Weighted Allocation",ROUND(($G76+$G76*$H76)*_xll.ACCOUNTTURNOVER(Connection,$E$10,,$D76,,$E$4,N$2,N$2)/IF($G76=0,12,$G76),2),"Manual Allocation",Z76))</f>
        <v/>
      </c>
      <c r="O76" s="32" t="str" cm="1">
        <f t="array" ref="O76">IF($D76="","",_xlfn.SWITCH($J76,"Equal allocation",ROUND(($G76+$G76*$H76)/12,2),"Weighted Allocation",ROUND(($G76+$G76*$H76)*_xll.ACCOUNTTURNOVER(Connection,$E$10,,$D76,,$E$4,O$2,O$2)/IF($G76=0,12,$G76),2),"Manual Allocation",AA76))</f>
        <v/>
      </c>
      <c r="P76" s="32" t="str" cm="1">
        <f t="array" ref="P76">IF($D76="","",_xlfn.SWITCH($J76,"Equal allocation",ROUND(($G76+$G76*$H76)/12,2),"Weighted Allocation",ROUND(($G76+$G76*$H76)*_xll.ACCOUNTTURNOVER(Connection,$E$10,,$D76,,$E$4,P$2,P$2)/IF($G76=0,12,$G76),2),"Manual Allocation",AB76))</f>
        <v/>
      </c>
      <c r="Q76" s="32" t="str" cm="1">
        <f t="array" ref="Q76">IF($D76="","",_xlfn.SWITCH($J76,"Equal allocation",ROUND(($G76+$G76*$H76)/12,2),"Weighted Allocation",ROUND(($G76+$G76*$H76)*_xll.ACCOUNTTURNOVER(Connection,$E$10,,$D76,,$E$4,Q$2,Q$2)/IF($G76=0,12,$G76),2),"Manual Allocation",AC76))</f>
        <v/>
      </c>
      <c r="R76" s="32" t="str" cm="1">
        <f t="array" ref="R76">IF($D76="","",_xlfn.SWITCH($J76,"Equal allocation",ROUND(($G76+$G76*$H76)/12,2),"Weighted Allocation",ROUND(($G76+$G76*$H76)*_xll.ACCOUNTTURNOVER(Connection,$E$10,,$D76,,$E$4,R$2,R$2)/IF($G76=0,12,$G76),2),"Manual Allocation",AD76))</f>
        <v/>
      </c>
      <c r="S76" s="32" t="str" cm="1">
        <f t="array" ref="S76">IF($D76="","",_xlfn.SWITCH($J76,"Equal allocation",ROUND(($G76+$G76*$H76)/12,2),"Weighted Allocation",ROUND(($G76+$G76*$H76)*_xll.ACCOUNTTURNOVER(Connection,$E$10,,$D76,,$E$4,S$2,S$2)/IF($G76=0,12,$G76),2),"Manual Allocation",AE76))</f>
        <v/>
      </c>
      <c r="T76" s="32" t="str" cm="1">
        <f t="array" ref="T76">IF($D76="","",_xlfn.SWITCH($J76,"Equal allocation",ROUND(($G76+$G76*$H76)/12,2),"Weighted Allocation",ROUND(($G76+$G76*$H76)*_xll.ACCOUNTTURNOVER(Connection,$E$10,,$D76,,$E$4,T$2,T$2)/IF($G76=0,12,$G76),2),"Manual Allocation",AF76))</f>
        <v/>
      </c>
      <c r="U76" s="32" t="str" cm="1">
        <f t="array" ref="U76">IF($D76="","",_xlfn.SWITCH($J76,"Equal allocation",ROUND(($G76+$G76*$H76)/12,2),"Weighted Allocation",ROUND(($G76+$G76*$H76)*_xll.ACCOUNTTURNOVER(Connection,$E$10,,$D76,,$E$4,U$2,U$2)/IF($G76=0,12,$G76),2),"Manual Allocation",AG76))</f>
        <v/>
      </c>
      <c r="V76" s="32" t="str" cm="1">
        <f t="array" ref="V76">IF($D76="","",_xlfn.SWITCH($J76,"Equal allocation",ROUND(($G76+$G76*$H76)/12,2),"Weighted Allocation",ROUND(($G76+$G76*$H76)*_xll.ACCOUNTTURNOVER(Connection,$E$10,,$D76,,$E$4,V$2,V$2)/IF($G76=0,12,$G76),2),"Manual Allocation",AH76))</f>
        <v/>
      </c>
      <c r="W76" s="32" t="str" cm="1">
        <f t="array" ref="W76">IF($D76="","",_xlfn.SWITCH($J76,"Equal allocation",ROUND(($G76+$G76*$H76)/12,2),"Weighted Allocation",ROUND(($G76+$G76*$H76)*_xll.ACCOUNTTURNOVER(Connection,$E$10,,$D76,,$E$4,W$2,W$2)/IF($G76=0,12,$G76),2),"Manual Allocation",AI76))</f>
        <v/>
      </c>
      <c r="X76" s="32" t="str" cm="1">
        <f t="array" ref="X76">IF($D76="","",_xlfn.SWITCH($J76,"Equal allocation",ROUND(($G76+$G76*$H76)/12,2),"Weighted Allocation",ROUND(($G76+$G76*$H76)*_xll.ACCOUNTTURNOVER(Connection,$E$10,,$D76,,$E$4,X$2,X$2)/IF($G76=0,12,$G76),2),"Manual Allocation",AJ76))</f>
        <v/>
      </c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</row>
    <row r="77" spans="1:36" s="27" customFormat="1" x14ac:dyDescent="0.45">
      <c r="A77" s="21"/>
      <c r="B77" s="21"/>
      <c r="C77" s="21"/>
      <c r="D77" s="16"/>
      <c r="E77" s="16"/>
      <c r="F77" s="16"/>
      <c r="G77" s="17"/>
      <c r="H77" s="40"/>
      <c r="I77" s="18" t="str" cm="1">
        <f t="array" ref="I77">IF($D77="","",_xll.WRITEBACKBUDGET(Connection,$E$4,$E$10,$H$9,FALSE,$D77,$E77,$M77:$X77))</f>
        <v/>
      </c>
      <c r="J77" s="18"/>
      <c r="K77" s="17" t="str">
        <f t="shared" si="0"/>
        <v/>
      </c>
      <c r="L77" s="17" t="str">
        <f t="shared" si="1"/>
        <v/>
      </c>
      <c r="M77" s="32" t="str" cm="1">
        <f t="array" ref="M77">IF($D77="","",_xlfn.SWITCH($J77,"Equal allocation",ROUND(($G77+$G77*$H77)/12,2),"Weighted Allocation",ROUND(($G77+$G77*$H77)*_xll.ACCOUNTTURNOVER(Connection,$E$10,,$D77,,$E$4,M$2,M$2)/IF($G77=0,12,$G77),2),"Manual Allocation",Y77))</f>
        <v/>
      </c>
      <c r="N77" s="32" t="str" cm="1">
        <f t="array" ref="N77">IF($D77="","",_xlfn.SWITCH($J77,"Equal allocation",ROUND(($G77+$G77*$H77)/12,2),"Weighted Allocation",ROUND(($G77+$G77*$H77)*_xll.ACCOUNTTURNOVER(Connection,$E$10,,$D77,,$E$4,N$2,N$2)/IF($G77=0,12,$G77),2),"Manual Allocation",Z77))</f>
        <v/>
      </c>
      <c r="O77" s="32" t="str" cm="1">
        <f t="array" ref="O77">IF($D77="","",_xlfn.SWITCH($J77,"Equal allocation",ROUND(($G77+$G77*$H77)/12,2),"Weighted Allocation",ROUND(($G77+$G77*$H77)*_xll.ACCOUNTTURNOVER(Connection,$E$10,,$D77,,$E$4,O$2,O$2)/IF($G77=0,12,$G77),2),"Manual Allocation",AA77))</f>
        <v/>
      </c>
      <c r="P77" s="32" t="str" cm="1">
        <f t="array" ref="P77">IF($D77="","",_xlfn.SWITCH($J77,"Equal allocation",ROUND(($G77+$G77*$H77)/12,2),"Weighted Allocation",ROUND(($G77+$G77*$H77)*_xll.ACCOUNTTURNOVER(Connection,$E$10,,$D77,,$E$4,P$2,P$2)/IF($G77=0,12,$G77),2),"Manual Allocation",AB77))</f>
        <v/>
      </c>
      <c r="Q77" s="32" t="str" cm="1">
        <f t="array" ref="Q77">IF($D77="","",_xlfn.SWITCH($J77,"Equal allocation",ROUND(($G77+$G77*$H77)/12,2),"Weighted Allocation",ROUND(($G77+$G77*$H77)*_xll.ACCOUNTTURNOVER(Connection,$E$10,,$D77,,$E$4,Q$2,Q$2)/IF($G77=0,12,$G77),2),"Manual Allocation",AC77))</f>
        <v/>
      </c>
      <c r="R77" s="32" t="str" cm="1">
        <f t="array" ref="R77">IF($D77="","",_xlfn.SWITCH($J77,"Equal allocation",ROUND(($G77+$G77*$H77)/12,2),"Weighted Allocation",ROUND(($G77+$G77*$H77)*_xll.ACCOUNTTURNOVER(Connection,$E$10,,$D77,,$E$4,R$2,R$2)/IF($G77=0,12,$G77),2),"Manual Allocation",AD77))</f>
        <v/>
      </c>
      <c r="S77" s="32" t="str" cm="1">
        <f t="array" ref="S77">IF($D77="","",_xlfn.SWITCH($J77,"Equal allocation",ROUND(($G77+$G77*$H77)/12,2),"Weighted Allocation",ROUND(($G77+$G77*$H77)*_xll.ACCOUNTTURNOVER(Connection,$E$10,,$D77,,$E$4,S$2,S$2)/IF($G77=0,12,$G77),2),"Manual Allocation",AE77))</f>
        <v/>
      </c>
      <c r="T77" s="32" t="str" cm="1">
        <f t="array" ref="T77">IF($D77="","",_xlfn.SWITCH($J77,"Equal allocation",ROUND(($G77+$G77*$H77)/12,2),"Weighted Allocation",ROUND(($G77+$G77*$H77)*_xll.ACCOUNTTURNOVER(Connection,$E$10,,$D77,,$E$4,T$2,T$2)/IF($G77=0,12,$G77),2),"Manual Allocation",AF77))</f>
        <v/>
      </c>
      <c r="U77" s="32" t="str" cm="1">
        <f t="array" ref="U77">IF($D77="","",_xlfn.SWITCH($J77,"Equal allocation",ROUND(($G77+$G77*$H77)/12,2),"Weighted Allocation",ROUND(($G77+$G77*$H77)*_xll.ACCOUNTTURNOVER(Connection,$E$10,,$D77,,$E$4,U$2,U$2)/IF($G77=0,12,$G77),2),"Manual Allocation",AG77))</f>
        <v/>
      </c>
      <c r="V77" s="32" t="str" cm="1">
        <f t="array" ref="V77">IF($D77="","",_xlfn.SWITCH($J77,"Equal allocation",ROUND(($G77+$G77*$H77)/12,2),"Weighted Allocation",ROUND(($G77+$G77*$H77)*_xll.ACCOUNTTURNOVER(Connection,$E$10,,$D77,,$E$4,V$2,V$2)/IF($G77=0,12,$G77),2),"Manual Allocation",AH77))</f>
        <v/>
      </c>
      <c r="W77" s="32" t="str" cm="1">
        <f t="array" ref="W77">IF($D77="","",_xlfn.SWITCH($J77,"Equal allocation",ROUND(($G77+$G77*$H77)/12,2),"Weighted Allocation",ROUND(($G77+$G77*$H77)*_xll.ACCOUNTTURNOVER(Connection,$E$10,,$D77,,$E$4,W$2,W$2)/IF($G77=0,12,$G77),2),"Manual Allocation",AI77))</f>
        <v/>
      </c>
      <c r="X77" s="32" t="str" cm="1">
        <f t="array" ref="X77">IF($D77="","",_xlfn.SWITCH($J77,"Equal allocation",ROUND(($G77+$G77*$H77)/12,2),"Weighted Allocation",ROUND(($G77+$G77*$H77)*_xll.ACCOUNTTURNOVER(Connection,$E$10,,$D77,,$E$4,X$2,X$2)/IF($G77=0,12,$G77),2),"Manual Allocation",AJ77))</f>
        <v/>
      </c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</row>
    <row r="78" spans="1:36" s="27" customFormat="1" x14ac:dyDescent="0.45">
      <c r="A78" s="21"/>
      <c r="B78" s="21"/>
      <c r="C78" s="21"/>
      <c r="D78" s="16"/>
      <c r="E78" s="16"/>
      <c r="F78" s="16"/>
      <c r="G78" s="17"/>
      <c r="H78" s="40"/>
      <c r="I78" s="18" t="str" cm="1">
        <f t="array" ref="I78">IF($D78="","",_xll.WRITEBACKBUDGET(Connection,$E$4,$E$10,$H$9,FALSE,$D78,$E78,$M78:$X78))</f>
        <v/>
      </c>
      <c r="J78" s="18"/>
      <c r="K78" s="17" t="str">
        <f t="shared" si="0"/>
        <v/>
      </c>
      <c r="L78" s="17" t="str">
        <f t="shared" si="1"/>
        <v/>
      </c>
      <c r="M78" s="32" t="str" cm="1">
        <f t="array" ref="M78">IF($D78="","",_xlfn.SWITCH($J78,"Equal allocation",ROUND(($G78+$G78*$H78)/12,2),"Weighted Allocation",ROUND(($G78+$G78*$H78)*_xll.ACCOUNTTURNOVER(Connection,$E$10,,$D78,,$E$4,M$2,M$2)/IF($G78=0,12,$G78),2),"Manual Allocation",Y78))</f>
        <v/>
      </c>
      <c r="N78" s="32" t="str" cm="1">
        <f t="array" ref="N78">IF($D78="","",_xlfn.SWITCH($J78,"Equal allocation",ROUND(($G78+$G78*$H78)/12,2),"Weighted Allocation",ROUND(($G78+$G78*$H78)*_xll.ACCOUNTTURNOVER(Connection,$E$10,,$D78,,$E$4,N$2,N$2)/IF($G78=0,12,$G78),2),"Manual Allocation",Z78))</f>
        <v/>
      </c>
      <c r="O78" s="32" t="str" cm="1">
        <f t="array" ref="O78">IF($D78="","",_xlfn.SWITCH($J78,"Equal allocation",ROUND(($G78+$G78*$H78)/12,2),"Weighted Allocation",ROUND(($G78+$G78*$H78)*_xll.ACCOUNTTURNOVER(Connection,$E$10,,$D78,,$E$4,O$2,O$2)/IF($G78=0,12,$G78),2),"Manual Allocation",AA78))</f>
        <v/>
      </c>
      <c r="P78" s="32" t="str" cm="1">
        <f t="array" ref="P78">IF($D78="","",_xlfn.SWITCH($J78,"Equal allocation",ROUND(($G78+$G78*$H78)/12,2),"Weighted Allocation",ROUND(($G78+$G78*$H78)*_xll.ACCOUNTTURNOVER(Connection,$E$10,,$D78,,$E$4,P$2,P$2)/IF($G78=0,12,$G78),2),"Manual Allocation",AB78))</f>
        <v/>
      </c>
      <c r="Q78" s="32" t="str" cm="1">
        <f t="array" ref="Q78">IF($D78="","",_xlfn.SWITCH($J78,"Equal allocation",ROUND(($G78+$G78*$H78)/12,2),"Weighted Allocation",ROUND(($G78+$G78*$H78)*_xll.ACCOUNTTURNOVER(Connection,$E$10,,$D78,,$E$4,Q$2,Q$2)/IF($G78=0,12,$G78),2),"Manual Allocation",AC78))</f>
        <v/>
      </c>
      <c r="R78" s="32" t="str" cm="1">
        <f t="array" ref="R78">IF($D78="","",_xlfn.SWITCH($J78,"Equal allocation",ROUND(($G78+$G78*$H78)/12,2),"Weighted Allocation",ROUND(($G78+$G78*$H78)*_xll.ACCOUNTTURNOVER(Connection,$E$10,,$D78,,$E$4,R$2,R$2)/IF($G78=0,12,$G78),2),"Manual Allocation",AD78))</f>
        <v/>
      </c>
      <c r="S78" s="32" t="str" cm="1">
        <f t="array" ref="S78">IF($D78="","",_xlfn.SWITCH($J78,"Equal allocation",ROUND(($G78+$G78*$H78)/12,2),"Weighted Allocation",ROUND(($G78+$G78*$H78)*_xll.ACCOUNTTURNOVER(Connection,$E$10,,$D78,,$E$4,S$2,S$2)/IF($G78=0,12,$G78),2),"Manual Allocation",AE78))</f>
        <v/>
      </c>
      <c r="T78" s="32" t="str" cm="1">
        <f t="array" ref="T78">IF($D78="","",_xlfn.SWITCH($J78,"Equal allocation",ROUND(($G78+$G78*$H78)/12,2),"Weighted Allocation",ROUND(($G78+$G78*$H78)*_xll.ACCOUNTTURNOVER(Connection,$E$10,,$D78,,$E$4,T$2,T$2)/IF($G78=0,12,$G78),2),"Manual Allocation",AF78))</f>
        <v/>
      </c>
      <c r="U78" s="32" t="str" cm="1">
        <f t="array" ref="U78">IF($D78="","",_xlfn.SWITCH($J78,"Equal allocation",ROUND(($G78+$G78*$H78)/12,2),"Weighted Allocation",ROUND(($G78+$G78*$H78)*_xll.ACCOUNTTURNOVER(Connection,$E$10,,$D78,,$E$4,U$2,U$2)/IF($G78=0,12,$G78),2),"Manual Allocation",AG78))</f>
        <v/>
      </c>
      <c r="V78" s="32" t="str" cm="1">
        <f t="array" ref="V78">IF($D78="","",_xlfn.SWITCH($J78,"Equal allocation",ROUND(($G78+$G78*$H78)/12,2),"Weighted Allocation",ROUND(($G78+$G78*$H78)*_xll.ACCOUNTTURNOVER(Connection,$E$10,,$D78,,$E$4,V$2,V$2)/IF($G78=0,12,$G78),2),"Manual Allocation",AH78))</f>
        <v/>
      </c>
      <c r="W78" s="32" t="str" cm="1">
        <f t="array" ref="W78">IF($D78="","",_xlfn.SWITCH($J78,"Equal allocation",ROUND(($G78+$G78*$H78)/12,2),"Weighted Allocation",ROUND(($G78+$G78*$H78)*_xll.ACCOUNTTURNOVER(Connection,$E$10,,$D78,,$E$4,W$2,W$2)/IF($G78=0,12,$G78),2),"Manual Allocation",AI78))</f>
        <v/>
      </c>
      <c r="X78" s="32" t="str" cm="1">
        <f t="array" ref="X78">IF($D78="","",_xlfn.SWITCH($J78,"Equal allocation",ROUND(($G78+$G78*$H78)/12,2),"Weighted Allocation",ROUND(($G78+$G78*$H78)*_xll.ACCOUNTTURNOVER(Connection,$E$10,,$D78,,$E$4,X$2,X$2)/IF($G78=0,12,$G78),2),"Manual Allocation",AJ78))</f>
        <v/>
      </c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</row>
    <row r="79" spans="1:36" s="27" customFormat="1" x14ac:dyDescent="0.45">
      <c r="A79" s="21"/>
      <c r="B79" s="21"/>
      <c r="C79" s="21"/>
      <c r="D79" s="16"/>
      <c r="E79" s="16"/>
      <c r="F79" s="16"/>
      <c r="G79" s="17"/>
      <c r="H79" s="40"/>
      <c r="I79" s="18" t="str" cm="1">
        <f t="array" ref="I79">IF($D79="","",_xll.WRITEBACKBUDGET(Connection,$E$4,$E$10,$H$9,FALSE,$D79,$E79,$M79:$X79))</f>
        <v/>
      </c>
      <c r="J79" s="18"/>
      <c r="K79" s="17" t="str">
        <f t="shared" si="0"/>
        <v/>
      </c>
      <c r="L79" s="17" t="str">
        <f t="shared" si="1"/>
        <v/>
      </c>
      <c r="M79" s="32" t="str" cm="1">
        <f t="array" ref="M79">IF($D79="","",_xlfn.SWITCH($J79,"Equal allocation",ROUND(($G79+$G79*$H79)/12,2),"Weighted Allocation",ROUND(($G79+$G79*$H79)*_xll.ACCOUNTTURNOVER(Connection,$E$10,,$D79,,$E$4,M$2,M$2)/IF($G79=0,12,$G79),2),"Manual Allocation",Y79))</f>
        <v/>
      </c>
      <c r="N79" s="32" t="str" cm="1">
        <f t="array" ref="N79">IF($D79="","",_xlfn.SWITCH($J79,"Equal allocation",ROUND(($G79+$G79*$H79)/12,2),"Weighted Allocation",ROUND(($G79+$G79*$H79)*_xll.ACCOUNTTURNOVER(Connection,$E$10,,$D79,,$E$4,N$2,N$2)/IF($G79=0,12,$G79),2),"Manual Allocation",Z79))</f>
        <v/>
      </c>
      <c r="O79" s="32" t="str" cm="1">
        <f t="array" ref="O79">IF($D79="","",_xlfn.SWITCH($J79,"Equal allocation",ROUND(($G79+$G79*$H79)/12,2),"Weighted Allocation",ROUND(($G79+$G79*$H79)*_xll.ACCOUNTTURNOVER(Connection,$E$10,,$D79,,$E$4,O$2,O$2)/IF($G79=0,12,$G79),2),"Manual Allocation",AA79))</f>
        <v/>
      </c>
      <c r="P79" s="32" t="str" cm="1">
        <f t="array" ref="P79">IF($D79="","",_xlfn.SWITCH($J79,"Equal allocation",ROUND(($G79+$G79*$H79)/12,2),"Weighted Allocation",ROUND(($G79+$G79*$H79)*_xll.ACCOUNTTURNOVER(Connection,$E$10,,$D79,,$E$4,P$2,P$2)/IF($G79=0,12,$G79),2),"Manual Allocation",AB79))</f>
        <v/>
      </c>
      <c r="Q79" s="32" t="str" cm="1">
        <f t="array" ref="Q79">IF($D79="","",_xlfn.SWITCH($J79,"Equal allocation",ROUND(($G79+$G79*$H79)/12,2),"Weighted Allocation",ROUND(($G79+$G79*$H79)*_xll.ACCOUNTTURNOVER(Connection,$E$10,,$D79,,$E$4,Q$2,Q$2)/IF($G79=0,12,$G79),2),"Manual Allocation",AC79))</f>
        <v/>
      </c>
      <c r="R79" s="32" t="str" cm="1">
        <f t="array" ref="R79">IF($D79="","",_xlfn.SWITCH($J79,"Equal allocation",ROUND(($G79+$G79*$H79)/12,2),"Weighted Allocation",ROUND(($G79+$G79*$H79)*_xll.ACCOUNTTURNOVER(Connection,$E$10,,$D79,,$E$4,R$2,R$2)/IF($G79=0,12,$G79),2),"Manual Allocation",AD79))</f>
        <v/>
      </c>
      <c r="S79" s="32" t="str" cm="1">
        <f t="array" ref="S79">IF($D79="","",_xlfn.SWITCH($J79,"Equal allocation",ROUND(($G79+$G79*$H79)/12,2),"Weighted Allocation",ROUND(($G79+$G79*$H79)*_xll.ACCOUNTTURNOVER(Connection,$E$10,,$D79,,$E$4,S$2,S$2)/IF($G79=0,12,$G79),2),"Manual Allocation",AE79))</f>
        <v/>
      </c>
      <c r="T79" s="32" t="str" cm="1">
        <f t="array" ref="T79">IF($D79="","",_xlfn.SWITCH($J79,"Equal allocation",ROUND(($G79+$G79*$H79)/12,2),"Weighted Allocation",ROUND(($G79+$G79*$H79)*_xll.ACCOUNTTURNOVER(Connection,$E$10,,$D79,,$E$4,T$2,T$2)/IF($G79=0,12,$G79),2),"Manual Allocation",AF79))</f>
        <v/>
      </c>
      <c r="U79" s="32" t="str" cm="1">
        <f t="array" ref="U79">IF($D79="","",_xlfn.SWITCH($J79,"Equal allocation",ROUND(($G79+$G79*$H79)/12,2),"Weighted Allocation",ROUND(($G79+$G79*$H79)*_xll.ACCOUNTTURNOVER(Connection,$E$10,,$D79,,$E$4,U$2,U$2)/IF($G79=0,12,$G79),2),"Manual Allocation",AG79))</f>
        <v/>
      </c>
      <c r="V79" s="32" t="str" cm="1">
        <f t="array" ref="V79">IF($D79="","",_xlfn.SWITCH($J79,"Equal allocation",ROUND(($G79+$G79*$H79)/12,2),"Weighted Allocation",ROUND(($G79+$G79*$H79)*_xll.ACCOUNTTURNOVER(Connection,$E$10,,$D79,,$E$4,V$2,V$2)/IF($G79=0,12,$G79),2),"Manual Allocation",AH79))</f>
        <v/>
      </c>
      <c r="W79" s="32" t="str" cm="1">
        <f t="array" ref="W79">IF($D79="","",_xlfn.SWITCH($J79,"Equal allocation",ROUND(($G79+$G79*$H79)/12,2),"Weighted Allocation",ROUND(($G79+$G79*$H79)*_xll.ACCOUNTTURNOVER(Connection,$E$10,,$D79,,$E$4,W$2,W$2)/IF($G79=0,12,$G79),2),"Manual Allocation",AI79))</f>
        <v/>
      </c>
      <c r="X79" s="32" t="str" cm="1">
        <f t="array" ref="X79">IF($D79="","",_xlfn.SWITCH($J79,"Equal allocation",ROUND(($G79+$G79*$H79)/12,2),"Weighted Allocation",ROUND(($G79+$G79*$H79)*_xll.ACCOUNTTURNOVER(Connection,$E$10,,$D79,,$E$4,X$2,X$2)/IF($G79=0,12,$G79),2),"Manual Allocation",AJ79))</f>
        <v/>
      </c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</row>
    <row r="80" spans="1:36" s="27" customFormat="1" x14ac:dyDescent="0.45">
      <c r="A80" s="21"/>
      <c r="B80" s="21"/>
      <c r="C80" s="21"/>
      <c r="D80" s="16"/>
      <c r="E80" s="16"/>
      <c r="F80" s="16"/>
      <c r="G80" s="17"/>
      <c r="H80" s="40"/>
      <c r="I80" s="18" t="str" cm="1">
        <f t="array" ref="I80">IF($D80="","",_xll.WRITEBACKBUDGET(Connection,$E$4,$E$10,$H$9,FALSE,$D80,$E80,$M80:$X80))</f>
        <v/>
      </c>
      <c r="J80" s="18"/>
      <c r="K80" s="17" t="str">
        <f t="shared" si="0"/>
        <v/>
      </c>
      <c r="L80" s="17" t="str">
        <f t="shared" si="1"/>
        <v/>
      </c>
      <c r="M80" s="32" t="str" cm="1">
        <f t="array" ref="M80">IF($D80="","",_xlfn.SWITCH($J80,"Equal allocation",ROUND(($G80+$G80*$H80)/12,2),"Weighted Allocation",ROUND(($G80+$G80*$H80)*_xll.ACCOUNTTURNOVER(Connection,$E$10,,$D80,,$E$4,M$2,M$2)/IF($G80=0,12,$G80),2),"Manual Allocation",Y80))</f>
        <v/>
      </c>
      <c r="N80" s="32" t="str" cm="1">
        <f t="array" ref="N80">IF($D80="","",_xlfn.SWITCH($J80,"Equal allocation",ROUND(($G80+$G80*$H80)/12,2),"Weighted Allocation",ROUND(($G80+$G80*$H80)*_xll.ACCOUNTTURNOVER(Connection,$E$10,,$D80,,$E$4,N$2,N$2)/IF($G80=0,12,$G80),2),"Manual Allocation",Z80))</f>
        <v/>
      </c>
      <c r="O80" s="32" t="str" cm="1">
        <f t="array" ref="O80">IF($D80="","",_xlfn.SWITCH($J80,"Equal allocation",ROUND(($G80+$G80*$H80)/12,2),"Weighted Allocation",ROUND(($G80+$G80*$H80)*_xll.ACCOUNTTURNOVER(Connection,$E$10,,$D80,,$E$4,O$2,O$2)/IF($G80=0,12,$G80),2),"Manual Allocation",AA80))</f>
        <v/>
      </c>
      <c r="P80" s="32" t="str" cm="1">
        <f t="array" ref="P80">IF($D80="","",_xlfn.SWITCH($J80,"Equal allocation",ROUND(($G80+$G80*$H80)/12,2),"Weighted Allocation",ROUND(($G80+$G80*$H80)*_xll.ACCOUNTTURNOVER(Connection,$E$10,,$D80,,$E$4,P$2,P$2)/IF($G80=0,12,$G80),2),"Manual Allocation",AB80))</f>
        <v/>
      </c>
      <c r="Q80" s="32" t="str" cm="1">
        <f t="array" ref="Q80">IF($D80="","",_xlfn.SWITCH($J80,"Equal allocation",ROUND(($G80+$G80*$H80)/12,2),"Weighted Allocation",ROUND(($G80+$G80*$H80)*_xll.ACCOUNTTURNOVER(Connection,$E$10,,$D80,,$E$4,Q$2,Q$2)/IF($G80=0,12,$G80),2),"Manual Allocation",AC80))</f>
        <v/>
      </c>
      <c r="R80" s="32" t="str" cm="1">
        <f t="array" ref="R80">IF($D80="","",_xlfn.SWITCH($J80,"Equal allocation",ROUND(($G80+$G80*$H80)/12,2),"Weighted Allocation",ROUND(($G80+$G80*$H80)*_xll.ACCOUNTTURNOVER(Connection,$E$10,,$D80,,$E$4,R$2,R$2)/IF($G80=0,12,$G80),2),"Manual Allocation",AD80))</f>
        <v/>
      </c>
      <c r="S80" s="32" t="str" cm="1">
        <f t="array" ref="S80">IF($D80="","",_xlfn.SWITCH($J80,"Equal allocation",ROUND(($G80+$G80*$H80)/12,2),"Weighted Allocation",ROUND(($G80+$G80*$H80)*_xll.ACCOUNTTURNOVER(Connection,$E$10,,$D80,,$E$4,S$2,S$2)/IF($G80=0,12,$G80),2),"Manual Allocation",AE80))</f>
        <v/>
      </c>
      <c r="T80" s="32" t="str" cm="1">
        <f t="array" ref="T80">IF($D80="","",_xlfn.SWITCH($J80,"Equal allocation",ROUND(($G80+$G80*$H80)/12,2),"Weighted Allocation",ROUND(($G80+$G80*$H80)*_xll.ACCOUNTTURNOVER(Connection,$E$10,,$D80,,$E$4,T$2,T$2)/IF($G80=0,12,$G80),2),"Manual Allocation",AF80))</f>
        <v/>
      </c>
      <c r="U80" s="32" t="str" cm="1">
        <f t="array" ref="U80">IF($D80="","",_xlfn.SWITCH($J80,"Equal allocation",ROUND(($G80+$G80*$H80)/12,2),"Weighted Allocation",ROUND(($G80+$G80*$H80)*_xll.ACCOUNTTURNOVER(Connection,$E$10,,$D80,,$E$4,U$2,U$2)/IF($G80=0,12,$G80),2),"Manual Allocation",AG80))</f>
        <v/>
      </c>
      <c r="V80" s="32" t="str" cm="1">
        <f t="array" ref="V80">IF($D80="","",_xlfn.SWITCH($J80,"Equal allocation",ROUND(($G80+$G80*$H80)/12,2),"Weighted Allocation",ROUND(($G80+$G80*$H80)*_xll.ACCOUNTTURNOVER(Connection,$E$10,,$D80,,$E$4,V$2,V$2)/IF($G80=0,12,$G80),2),"Manual Allocation",AH80))</f>
        <v/>
      </c>
      <c r="W80" s="32" t="str" cm="1">
        <f t="array" ref="W80">IF($D80="","",_xlfn.SWITCH($J80,"Equal allocation",ROUND(($G80+$G80*$H80)/12,2),"Weighted Allocation",ROUND(($G80+$G80*$H80)*_xll.ACCOUNTTURNOVER(Connection,$E$10,,$D80,,$E$4,W$2,W$2)/IF($G80=0,12,$G80),2),"Manual Allocation",AI80))</f>
        <v/>
      </c>
      <c r="X80" s="32" t="str" cm="1">
        <f t="array" ref="X80">IF($D80="","",_xlfn.SWITCH($J80,"Equal allocation",ROUND(($G80+$G80*$H80)/12,2),"Weighted Allocation",ROUND(($G80+$G80*$H80)*_xll.ACCOUNTTURNOVER(Connection,$E$10,,$D80,,$E$4,X$2,X$2)/IF($G80=0,12,$G80),2),"Manual Allocation",AJ80))</f>
        <v/>
      </c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</row>
    <row r="81" spans="1:35" s="27" customFormat="1" x14ac:dyDescent="0.45">
      <c r="A81" s="21"/>
      <c r="B81" s="21"/>
      <c r="C81" s="21"/>
      <c r="D81" s="16"/>
      <c r="E81" s="16"/>
      <c r="F81" s="17"/>
      <c r="G81" s="60"/>
      <c r="H81" s="40"/>
      <c r="I81" s="18" t="str" cm="1">
        <f t="array" ref="I81">IF($D81="","",_xll.WRITEBACKBUDGET(Connection,$E$4,$E$10,$H$9,FALSE,$D81,$E81,$M81:$X81))</f>
        <v/>
      </c>
      <c r="J81" s="18"/>
      <c r="K81" s="17" t="str">
        <f t="shared" si="0"/>
        <v/>
      </c>
      <c r="L81" s="17" t="str">
        <f t="shared" si="1"/>
        <v/>
      </c>
      <c r="M81" s="32" t="str" cm="1">
        <f t="array" ref="M81">IF($D81="","",_xlfn.SWITCH($J81,"Equal allocation",ROUND(($G81+$G81*$H81)/12,2),"Weighted Allocation",ROUND(($G81+$G81*$H81)*_xll.ACCOUNTTURNOVER(Connection,$E$10,,$D81,,$E$4,M$2,M$2)/IF($G81=0,12,$G81),2),"Manual Allocation",Y81))</f>
        <v/>
      </c>
      <c r="N81" s="32" t="str" cm="1">
        <f t="array" ref="N81">IF($D81="","",_xlfn.SWITCH($J81,"Equal allocation",ROUND(($G81+$G81*$H81)/12,2),"Weighted Allocation",ROUND(($G81+$G81*$H81)*_xll.ACCOUNTTURNOVER(Connection,$E$10,,$D81,,$E$4,N$2,N$2)/IF($G81=0,12,$G81),2),"Manual Allocation",Z81))</f>
        <v/>
      </c>
      <c r="O81" s="32" t="str" cm="1">
        <f t="array" ref="O81">IF($D81="","",_xlfn.SWITCH($J81,"Equal allocation",ROUND(($G81+$G81*$H81)/12,2),"Weighted Allocation",ROUND(($G81+$G81*$H81)*_xll.ACCOUNTTURNOVER(Connection,$E$10,,$D81,,$E$4,O$2,O$2)/IF($G81=0,12,$G81),2),"Manual Allocation",AA81))</f>
        <v/>
      </c>
      <c r="P81" s="32" t="str" cm="1">
        <f t="array" ref="P81">IF($D81="","",_xlfn.SWITCH($J81,"Equal allocation",ROUND(($G81+$G81*$H81)/12,2),"Weighted Allocation",ROUND(($G81+$G81*$H81)*_xll.ACCOUNTTURNOVER(Connection,$E$10,,$D81,,$E$4,P$2,P$2)/IF($G81=0,12,$G81),2),"Manual Allocation",AB81))</f>
        <v/>
      </c>
      <c r="Q81" s="32" t="str" cm="1">
        <f t="array" ref="Q81">IF($D81="","",_xlfn.SWITCH($J81,"Equal allocation",ROUND(($G81+$G81*$H81)/12,2),"Weighted Allocation",ROUND(($G81+$G81*$H81)*_xll.ACCOUNTTURNOVER(Connection,$E$10,,$D81,,$E$4,Q$2,Q$2)/IF($G81=0,12,$G81),2),"Manual Allocation",AC81))</f>
        <v/>
      </c>
      <c r="R81" s="32" t="str" cm="1">
        <f t="array" ref="R81">IF($D81="","",_xlfn.SWITCH($J81,"Equal allocation",ROUND(($G81+$G81*$H81)/12,2),"Weighted Allocation",ROUND(($G81+$G81*$H81)*_xll.ACCOUNTTURNOVER(Connection,$E$10,,$D81,,$E$4,R$2,R$2)/IF($G81=0,12,$G81),2),"Manual Allocation",AD81))</f>
        <v/>
      </c>
      <c r="S81" s="32" t="str" cm="1">
        <f t="array" ref="S81">IF($D81="","",_xlfn.SWITCH($J81,"Equal allocation",ROUND(($G81+$G81*$H81)/12,2),"Weighted Allocation",ROUND(($G81+$G81*$H81)*_xll.ACCOUNTTURNOVER(Connection,$E$10,,$D81,,$E$4,S$2,S$2)/IF($G81=0,12,$G81),2),"Manual Allocation",AE81))</f>
        <v/>
      </c>
      <c r="T81" s="32" t="str" cm="1">
        <f t="array" ref="T81">IF($D81="","",_xlfn.SWITCH($J81,"Equal allocation",ROUND(($G81+$G81*$H81)/12,2),"Weighted Allocation",ROUND(($G81+$G81*$H81)*_xll.ACCOUNTTURNOVER(Connection,$E$10,,$D81,,$E$4,T$2,T$2)/IF($G81=0,12,$G81),2),"Manual Allocation",AF81))</f>
        <v/>
      </c>
      <c r="U81" s="32" t="str" cm="1">
        <f t="array" ref="U81">IF($D81="","",_xlfn.SWITCH($J81,"Equal allocation",ROUND(($G81+$G81*$H81)/12,2),"Weighted Allocation",ROUND(($G81+$G81*$H81)*_xll.ACCOUNTTURNOVER(Connection,$E$10,,$D81,,$E$4,U$2,U$2)/IF($G81=0,12,$G81),2),"Manual Allocation",AG81))</f>
        <v/>
      </c>
      <c r="V81" s="32" t="str" cm="1">
        <f t="array" ref="V81">IF($D81="","",_xlfn.SWITCH($J81,"Equal allocation",ROUND(($G81+$G81*$H81)/12,2),"Weighted Allocation",ROUND(($G81+$G81*$H81)*_xll.ACCOUNTTURNOVER(Connection,$E$10,,$D81,,$E$4,V$2,V$2)/IF($G81=0,12,$G81),2),"Manual Allocation",AH81))</f>
        <v/>
      </c>
      <c r="W81" s="32" t="str" cm="1">
        <f t="array" ref="W81">IF($D81="","",_xlfn.SWITCH($J81,"Equal allocation",ROUND(($G81+$G81*$H81)/12,2),"Weighted Allocation",ROUND(($G81+$G81*$H81)*_xll.ACCOUNTTURNOVER(Connection,$E$10,,$D81,,$E$4,W$2,W$2)/IF($G81=0,12,$G81),2),"Manual Allocation",AI81))</f>
        <v/>
      </c>
      <c r="X81" s="32" t="str" cm="1">
        <f t="array" ref="X81">IF($D81="","",_xlfn.SWITCH($J81,"Equal allocation",ROUND(($G81+$G81*$H81)/12,2),"Weighted Allocation",ROUND(($G81+$G81*$H81)*_xll.ACCOUNTTURNOVER(Connection,$E$10,,$D81,,$E$4,X$2,X$2)/IF($G81=0,12,$G81),2),"Manual Allocation",AJ81))</f>
        <v/>
      </c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</row>
    <row r="82" spans="1:35" s="27" customFormat="1" x14ac:dyDescent="0.45">
      <c r="A82" s="21"/>
      <c r="B82" s="21"/>
      <c r="C82" s="21"/>
      <c r="D82" s="16"/>
      <c r="E82" s="16"/>
      <c r="F82" s="17"/>
      <c r="G82" s="60"/>
      <c r="H82" s="40"/>
      <c r="I82" s="18" t="str" cm="1">
        <f t="array" ref="I82">IF($D82="","",_xll.WRITEBACKBUDGET(Connection,$E$4,$E$10,$H$9,FALSE,$D82,$E82,$M82:$X82))</f>
        <v/>
      </c>
      <c r="J82" s="18"/>
      <c r="K82" s="17" t="str">
        <f t="shared" si="0"/>
        <v/>
      </c>
      <c r="L82" s="17" t="str">
        <f t="shared" si="1"/>
        <v/>
      </c>
      <c r="M82" s="32" t="str" cm="1">
        <f t="array" ref="M82">IF($D82="","",_xlfn.SWITCH($J82,"Equal allocation",ROUND(($G82+$G82*$H82)/12,2),"Weighted Allocation",ROUND(($G82+$G82*$H82)*_xll.ACCOUNTTURNOVER(Connection,$E$10,,$D82,,$E$4,M$2,M$2)/IF($G82=0,12,$G82),2),"Manual Allocation",Y82))</f>
        <v/>
      </c>
      <c r="N82" s="32" t="str" cm="1">
        <f t="array" ref="N82">IF($D82="","",_xlfn.SWITCH($J82,"Equal allocation",ROUND(($G82+$G82*$H82)/12,2),"Weighted Allocation",ROUND(($G82+$G82*$H82)*_xll.ACCOUNTTURNOVER(Connection,$E$10,,$D82,,$E$4,N$2,N$2)/IF($G82=0,12,$G82),2),"Manual Allocation",Z82))</f>
        <v/>
      </c>
      <c r="O82" s="32" t="str" cm="1">
        <f t="array" ref="O82">IF($D82="","",_xlfn.SWITCH($J82,"Equal allocation",ROUND(($G82+$G82*$H82)/12,2),"Weighted Allocation",ROUND(($G82+$G82*$H82)*_xll.ACCOUNTTURNOVER(Connection,$E$10,,$D82,,$E$4,O$2,O$2)/IF($G82=0,12,$G82),2),"Manual Allocation",AA82))</f>
        <v/>
      </c>
      <c r="P82" s="32" t="str" cm="1">
        <f t="array" ref="P82">IF($D82="","",_xlfn.SWITCH($J82,"Equal allocation",ROUND(($G82+$G82*$H82)/12,2),"Weighted Allocation",ROUND(($G82+$G82*$H82)*_xll.ACCOUNTTURNOVER(Connection,$E$10,,$D82,,$E$4,P$2,P$2)/IF($G82=0,12,$G82),2),"Manual Allocation",AB82))</f>
        <v/>
      </c>
      <c r="Q82" s="32" t="str" cm="1">
        <f t="array" ref="Q82">IF($D82="","",_xlfn.SWITCH($J82,"Equal allocation",ROUND(($G82+$G82*$H82)/12,2),"Weighted Allocation",ROUND(($G82+$G82*$H82)*_xll.ACCOUNTTURNOVER(Connection,$E$10,,$D82,,$E$4,Q$2,Q$2)/IF($G82=0,12,$G82),2),"Manual Allocation",AC82))</f>
        <v/>
      </c>
      <c r="R82" s="32" t="str" cm="1">
        <f t="array" ref="R82">IF($D82="","",_xlfn.SWITCH($J82,"Equal allocation",ROUND(($G82+$G82*$H82)/12,2),"Weighted Allocation",ROUND(($G82+$G82*$H82)*_xll.ACCOUNTTURNOVER(Connection,$E$10,,$D82,,$E$4,R$2,R$2)/IF($G82=0,12,$G82),2),"Manual Allocation",AD82))</f>
        <v/>
      </c>
      <c r="S82" s="32" t="str" cm="1">
        <f t="array" ref="S82">IF($D82="","",_xlfn.SWITCH($J82,"Equal allocation",ROUND(($G82+$G82*$H82)/12,2),"Weighted Allocation",ROUND(($G82+$G82*$H82)*_xll.ACCOUNTTURNOVER(Connection,$E$10,,$D82,,$E$4,S$2,S$2)/IF($G82=0,12,$G82),2),"Manual Allocation",AE82))</f>
        <v/>
      </c>
      <c r="T82" s="32" t="str" cm="1">
        <f t="array" ref="T82">IF($D82="","",_xlfn.SWITCH($J82,"Equal allocation",ROUND(($G82+$G82*$H82)/12,2),"Weighted Allocation",ROUND(($G82+$G82*$H82)*_xll.ACCOUNTTURNOVER(Connection,$E$10,,$D82,,$E$4,T$2,T$2)/IF($G82=0,12,$G82),2),"Manual Allocation",AF82))</f>
        <v/>
      </c>
      <c r="U82" s="32" t="str" cm="1">
        <f t="array" ref="U82">IF($D82="","",_xlfn.SWITCH($J82,"Equal allocation",ROUND(($G82+$G82*$H82)/12,2),"Weighted Allocation",ROUND(($G82+$G82*$H82)*_xll.ACCOUNTTURNOVER(Connection,$E$10,,$D82,,$E$4,U$2,U$2)/IF($G82=0,12,$G82),2),"Manual Allocation",AG82))</f>
        <v/>
      </c>
      <c r="V82" s="32" t="str" cm="1">
        <f t="array" ref="V82">IF($D82="","",_xlfn.SWITCH($J82,"Equal allocation",ROUND(($G82+$G82*$H82)/12,2),"Weighted Allocation",ROUND(($G82+$G82*$H82)*_xll.ACCOUNTTURNOVER(Connection,$E$10,,$D82,,$E$4,V$2,V$2)/IF($G82=0,12,$G82),2),"Manual Allocation",AH82))</f>
        <v/>
      </c>
      <c r="W82" s="32" t="str" cm="1">
        <f t="array" ref="W82">IF($D82="","",_xlfn.SWITCH($J82,"Equal allocation",ROUND(($G82+$G82*$H82)/12,2),"Weighted Allocation",ROUND(($G82+$G82*$H82)*_xll.ACCOUNTTURNOVER(Connection,$E$10,,$D82,,$E$4,W$2,W$2)/IF($G82=0,12,$G82),2),"Manual Allocation",AI82))</f>
        <v/>
      </c>
      <c r="X82" s="32" t="str" cm="1">
        <f t="array" ref="X82">IF($D82="","",_xlfn.SWITCH($J82,"Equal allocation",ROUND(($G82+$G82*$H82)/12,2),"Weighted Allocation",ROUND(($G82+$G82*$H82)*_xll.ACCOUNTTURNOVER(Connection,$E$10,,$D82,,$E$4,X$2,X$2)/IF($G82=0,12,$G82),2),"Manual Allocation",AJ82))</f>
        <v/>
      </c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</row>
    <row r="83" spans="1:35" s="27" customFormat="1" x14ac:dyDescent="0.45">
      <c r="A83" s="21"/>
      <c r="B83" s="21"/>
      <c r="C83" s="21"/>
      <c r="D83" s="16"/>
      <c r="E83" s="16"/>
      <c r="F83" s="17"/>
      <c r="G83" s="59"/>
      <c r="H83" s="40"/>
      <c r="I83" s="18"/>
      <c r="J83" s="17"/>
      <c r="K83" s="17" t="str">
        <f t="shared" si="0"/>
        <v/>
      </c>
      <c r="L83" s="17" t="str">
        <f t="shared" si="1"/>
        <v/>
      </c>
      <c r="M83" s="32" t="str" cm="1">
        <f t="array" ref="M83">IF($D83="","",_xlfn.SWITCH($J83,"Equal allocation",ROUND(($G83+$G83*$H83)/12,2),"Weighted Allocation",ROUND(($G83+$G83*$H83)*_xll.ACCOUNTTURNOVER(Connection,$E$10,,$D83,,$E$4,M$2,M$2)/IF($G83=0,12,$G83),2),"Manual Allocation",Y83))</f>
        <v/>
      </c>
      <c r="N83" s="32" t="str" cm="1">
        <f t="array" ref="N83">IF($D83="","",_xlfn.SWITCH($J83,"Equal allocation",ROUND(($G83+$G83*$H83)/12,2),"Weighted Allocation",ROUND(($G83+$G83*$H83)*_xll.ACCOUNTTURNOVER(Connection,$E$10,,$D83,,$E$4,N$2,N$2)/IF($G83=0,12,$G83),2),"Manual Allocation",Z83))</f>
        <v/>
      </c>
      <c r="O83" s="32" t="str" cm="1">
        <f t="array" ref="O83">IF($D83="","",_xlfn.SWITCH($J83,"Equal allocation",ROUND(($G83+$G83*$H83)/12,2),"Weighted Allocation",ROUND(($G83+$G83*$H83)*_xll.ACCOUNTTURNOVER(Connection,$E$10,,$D83,,$E$4,O$2,O$2)/IF($G83=0,12,$G83),2),"Manual Allocation",AA83))</f>
        <v/>
      </c>
      <c r="P83" s="32" t="str" cm="1">
        <f t="array" ref="P83">IF($D83="","",_xlfn.SWITCH($J83,"Equal allocation",ROUND(($G83+$G83*$H83)/12,2),"Weighted Allocation",ROUND(($G83+$G83*$H83)*_xll.ACCOUNTTURNOVER(Connection,$E$10,,$D83,,$E$4,P$2,P$2)/IF($G83=0,12,$G83),2),"Manual Allocation",AB83))</f>
        <v/>
      </c>
      <c r="Q83" s="32" t="str" cm="1">
        <f t="array" ref="Q83">IF($D83="","",_xlfn.SWITCH($J83,"Equal allocation",ROUND(($G83+$G83*$H83)/12,2),"Weighted Allocation",ROUND(($G83+$G83*$H83)*_xll.ACCOUNTTURNOVER(Connection,$E$10,,$D83,,$E$4,Q$2,Q$2)/IF($G83=0,12,$G83),2),"Manual Allocation",AC83))</f>
        <v/>
      </c>
      <c r="R83" s="32" t="str" cm="1">
        <f t="array" ref="R83">IF($D83="","",_xlfn.SWITCH($J83,"Equal allocation",ROUND(($G83+$G83*$H83)/12,2),"Weighted Allocation",ROUND(($G83+$G83*$H83)*_xll.ACCOUNTTURNOVER(Connection,$E$10,,$D83,,$E$4,R$2,R$2)/IF($G83=0,12,$G83),2),"Manual Allocation",AD83))</f>
        <v/>
      </c>
      <c r="S83" s="32" t="str" cm="1">
        <f t="array" ref="S83">IF($D83="","",_xlfn.SWITCH($J83,"Equal allocation",ROUND(($G83+$G83*$H83)/12,2),"Weighted Allocation",ROUND(($G83+$G83*$H83)*_xll.ACCOUNTTURNOVER(Connection,$E$10,,$D83,,$E$4,S$2,S$2)/IF($G83=0,12,$G83),2),"Manual Allocation",AE83))</f>
        <v/>
      </c>
      <c r="T83" s="32" t="str" cm="1">
        <f t="array" ref="T83">IF($D83="","",_xlfn.SWITCH($J83,"Equal allocation",ROUND(($G83+$G83*$H83)/12,2),"Weighted Allocation",ROUND(($G83+$G83*$H83)*_xll.ACCOUNTTURNOVER(Connection,$E$10,,$D83,,$E$4,T$2,T$2)/IF($G83=0,12,$G83),2),"Manual Allocation",AF83))</f>
        <v/>
      </c>
      <c r="U83" s="32" t="str" cm="1">
        <f t="array" ref="U83">IF($D83="","",_xlfn.SWITCH($J83,"Equal allocation",ROUND(($G83+$G83*$H83)/12,2),"Weighted Allocation",ROUND(($G83+$G83*$H83)*_xll.ACCOUNTTURNOVER(Connection,$E$10,,$D83,,$E$4,U$2,U$2)/IF($G83=0,12,$G83),2),"Manual Allocation",AG83))</f>
        <v/>
      </c>
      <c r="V83" s="32" t="str" cm="1">
        <f t="array" ref="V83">IF($D83="","",_xlfn.SWITCH($J83,"Equal allocation",ROUND(($G83+$G83*$H83)/12,2),"Weighted Allocation",ROUND(($G83+$G83*$H83)*_xll.ACCOUNTTURNOVER(Connection,$E$10,,$D83,,$E$4,V$2,V$2)/IF($G83=0,12,$G83),2),"Manual Allocation",AH83))</f>
        <v/>
      </c>
      <c r="W83" s="32" t="str" cm="1">
        <f t="array" ref="W83">IF($D83="","",_xlfn.SWITCH($J83,"Equal allocation",ROUND(($G83+$G83*$H83)/12,2),"Weighted Allocation",ROUND(($G83+$G83*$H83)*_xll.ACCOUNTTURNOVER(Connection,$E$10,,$D83,,$E$4,W$2,W$2)/IF($G83=0,12,$G83),2),"Manual Allocation",AI83))</f>
        <v/>
      </c>
      <c r="X83" s="32" t="str" cm="1">
        <f t="array" ref="X83">IF($D83="","",_xlfn.SWITCH($J83,"Equal allocation",ROUND(($G83+$G83*$H83)/12,2),"Weighted Allocation",ROUND(($G83+$G83*$H83)*_xll.ACCOUNTTURNOVER(Connection,$E$10,,$D83,,$E$4,X$2,X$2)/IF($G83=0,12,$G83),2),"Manual Allocation",AJ83))</f>
        <v/>
      </c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</row>
    <row r="84" spans="1:35" s="27" customFormat="1" x14ac:dyDescent="0.45">
      <c r="A84" s="21"/>
      <c r="B84" s="21"/>
      <c r="C84" s="21"/>
      <c r="D84" s="16"/>
      <c r="E84" s="16"/>
      <c r="F84" s="17"/>
      <c r="G84" s="59"/>
      <c r="H84" s="40"/>
      <c r="I84" s="18"/>
      <c r="J84" s="17"/>
      <c r="K84" s="17" t="str">
        <f t="shared" si="0"/>
        <v/>
      </c>
      <c r="L84" s="17" t="str">
        <f t="shared" si="1"/>
        <v/>
      </c>
      <c r="M84" s="32" t="str" cm="1">
        <f t="array" ref="M84">IF($D84="","",_xlfn.SWITCH($J84,"Equal allocation",ROUND(($G84+$G84*$H84)/12,2),"Weighted Allocation",ROUND(($G84+$G84*$H84)*_xll.ACCOUNTTURNOVER(Connection,$E$10,,$D84,,$E$4,M$2,M$2)/IF($G84=0,12,$G84),2),"Manual Allocation",Y84))</f>
        <v/>
      </c>
      <c r="N84" s="32" t="str" cm="1">
        <f t="array" ref="N84">IF($D84="","",_xlfn.SWITCH($J84,"Equal allocation",ROUND(($G84+$G84*$H84)/12,2),"Weighted Allocation",ROUND(($G84+$G84*$H84)*_xll.ACCOUNTTURNOVER(Connection,$E$10,,$D84,,$E$4,N$2,N$2)/IF($G84=0,12,$G84),2),"Manual Allocation",Z84))</f>
        <v/>
      </c>
      <c r="O84" s="32" t="str" cm="1">
        <f t="array" ref="O84">IF($D84="","",_xlfn.SWITCH($J84,"Equal allocation",ROUND(($G84+$G84*$H84)/12,2),"Weighted Allocation",ROUND(($G84+$G84*$H84)*_xll.ACCOUNTTURNOVER(Connection,$E$10,,$D84,,$E$4,O$2,O$2)/IF($G84=0,12,$G84),2),"Manual Allocation",AA84))</f>
        <v/>
      </c>
      <c r="P84" s="32" t="str" cm="1">
        <f t="array" ref="P84">IF($D84="","",_xlfn.SWITCH($J84,"Equal allocation",ROUND(($G84+$G84*$H84)/12,2),"Weighted Allocation",ROUND(($G84+$G84*$H84)*_xll.ACCOUNTTURNOVER(Connection,$E$10,,$D84,,$E$4,P$2,P$2)/IF($G84=0,12,$G84),2),"Manual Allocation",AB84))</f>
        <v/>
      </c>
      <c r="Q84" s="32" t="str" cm="1">
        <f t="array" ref="Q84">IF($D84="","",_xlfn.SWITCH($J84,"Equal allocation",ROUND(($G84+$G84*$H84)/12,2),"Weighted Allocation",ROUND(($G84+$G84*$H84)*_xll.ACCOUNTTURNOVER(Connection,$E$10,,$D84,,$E$4,Q$2,Q$2)/IF($G84=0,12,$G84),2),"Manual Allocation",AC84))</f>
        <v/>
      </c>
      <c r="R84" s="32" t="str" cm="1">
        <f t="array" ref="R84">IF($D84="","",_xlfn.SWITCH($J84,"Equal allocation",ROUND(($G84+$G84*$H84)/12,2),"Weighted Allocation",ROUND(($G84+$G84*$H84)*_xll.ACCOUNTTURNOVER(Connection,$E$10,,$D84,,$E$4,R$2,R$2)/IF($G84=0,12,$G84),2),"Manual Allocation",AD84))</f>
        <v/>
      </c>
      <c r="S84" s="32" t="str" cm="1">
        <f t="array" ref="S84">IF($D84="","",_xlfn.SWITCH($J84,"Equal allocation",ROUND(($G84+$G84*$H84)/12,2),"Weighted Allocation",ROUND(($G84+$G84*$H84)*_xll.ACCOUNTTURNOVER(Connection,$E$10,,$D84,,$E$4,S$2,S$2)/IF($G84=0,12,$G84),2),"Manual Allocation",AE84))</f>
        <v/>
      </c>
      <c r="T84" s="32" t="str" cm="1">
        <f t="array" ref="T84">IF($D84="","",_xlfn.SWITCH($J84,"Equal allocation",ROUND(($G84+$G84*$H84)/12,2),"Weighted Allocation",ROUND(($G84+$G84*$H84)*_xll.ACCOUNTTURNOVER(Connection,$E$10,,$D84,,$E$4,T$2,T$2)/IF($G84=0,12,$G84),2),"Manual Allocation",AF84))</f>
        <v/>
      </c>
      <c r="U84" s="32" t="str" cm="1">
        <f t="array" ref="U84">IF($D84="","",_xlfn.SWITCH($J84,"Equal allocation",ROUND(($G84+$G84*$H84)/12,2),"Weighted Allocation",ROUND(($G84+$G84*$H84)*_xll.ACCOUNTTURNOVER(Connection,$E$10,,$D84,,$E$4,U$2,U$2)/IF($G84=0,12,$G84),2),"Manual Allocation",AG84))</f>
        <v/>
      </c>
      <c r="V84" s="32" t="str" cm="1">
        <f t="array" ref="V84">IF($D84="","",_xlfn.SWITCH($J84,"Equal allocation",ROUND(($G84+$G84*$H84)/12,2),"Weighted Allocation",ROUND(($G84+$G84*$H84)*_xll.ACCOUNTTURNOVER(Connection,$E$10,,$D84,,$E$4,V$2,V$2)/IF($G84=0,12,$G84),2),"Manual Allocation",AH84))</f>
        <v/>
      </c>
      <c r="W84" s="32" t="str" cm="1">
        <f t="array" ref="W84">IF($D84="","",_xlfn.SWITCH($J84,"Equal allocation",ROUND(($G84+$G84*$H84)/12,2),"Weighted Allocation",ROUND(($G84+$G84*$H84)*_xll.ACCOUNTTURNOVER(Connection,$E$10,,$D84,,$E$4,W$2,W$2)/IF($G84=0,12,$G84),2),"Manual Allocation",AI84))</f>
        <v/>
      </c>
      <c r="X84" s="32" t="str" cm="1">
        <f t="array" ref="X84">IF($D84="","",_xlfn.SWITCH($J84,"Equal allocation",ROUND(($G84+$G84*$H84)/12,2),"Weighted Allocation",ROUND(($G84+$G84*$H84)*_xll.ACCOUNTTURNOVER(Connection,$E$10,,$D84,,$E$4,X$2,X$2)/IF($G84=0,12,$G84),2),"Manual Allocation",AJ84))</f>
        <v/>
      </c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</row>
    <row r="85" spans="1:35" s="27" customFormat="1" x14ac:dyDescent="0.45">
      <c r="A85" s="21"/>
      <c r="B85" s="21"/>
      <c r="C85" s="21"/>
      <c r="D85" s="16"/>
      <c r="E85" s="16"/>
      <c r="F85" s="17"/>
      <c r="G85" s="59"/>
      <c r="H85" s="40"/>
      <c r="I85" s="18"/>
      <c r="J85" s="17"/>
      <c r="K85" s="17" t="str">
        <f t="shared" si="0"/>
        <v/>
      </c>
      <c r="L85" s="17" t="str">
        <f t="shared" si="1"/>
        <v/>
      </c>
      <c r="M85" s="32" t="str" cm="1">
        <f t="array" ref="M85">IF($D85="","",_xlfn.SWITCH($J85,"Equal allocation",ROUND(($G85+$G85*$H85)/12,2),"Weighted Allocation",ROUND(($G85+$G85*$H85)*_xll.ACCOUNTTURNOVER(Connection,$E$10,,$D85,,$E$4,M$2,M$2)/IF($G85=0,12,$G85),2),"Manual Allocation",Y85))</f>
        <v/>
      </c>
      <c r="N85" s="32" t="str" cm="1">
        <f t="array" ref="N85">IF($D85="","",_xlfn.SWITCH($J85,"Equal allocation",ROUND(($G85+$G85*$H85)/12,2),"Weighted Allocation",ROUND(($G85+$G85*$H85)*_xll.ACCOUNTTURNOVER(Connection,$E$10,,$D85,,$E$4,N$2,N$2)/IF($G85=0,12,$G85),2),"Manual Allocation",Z85))</f>
        <v/>
      </c>
      <c r="O85" s="32" t="str" cm="1">
        <f t="array" ref="O85">IF($D85="","",_xlfn.SWITCH($J85,"Equal allocation",ROUND(($G85+$G85*$H85)/12,2),"Weighted Allocation",ROUND(($G85+$G85*$H85)*_xll.ACCOUNTTURNOVER(Connection,$E$10,,$D85,,$E$4,O$2,O$2)/IF($G85=0,12,$G85),2),"Manual Allocation",AA85))</f>
        <v/>
      </c>
      <c r="P85" s="32" t="str" cm="1">
        <f t="array" ref="P85">IF($D85="","",_xlfn.SWITCH($J85,"Equal allocation",ROUND(($G85+$G85*$H85)/12,2),"Weighted Allocation",ROUND(($G85+$G85*$H85)*_xll.ACCOUNTTURNOVER(Connection,$E$10,,$D85,,$E$4,P$2,P$2)/IF($G85=0,12,$G85),2),"Manual Allocation",AB85))</f>
        <v/>
      </c>
      <c r="Q85" s="32" t="str" cm="1">
        <f t="array" ref="Q85">IF($D85="","",_xlfn.SWITCH($J85,"Equal allocation",ROUND(($G85+$G85*$H85)/12,2),"Weighted Allocation",ROUND(($G85+$G85*$H85)*_xll.ACCOUNTTURNOVER(Connection,$E$10,,$D85,,$E$4,Q$2,Q$2)/IF($G85=0,12,$G85),2),"Manual Allocation",AC85))</f>
        <v/>
      </c>
      <c r="R85" s="32" t="str" cm="1">
        <f t="array" ref="R85">IF($D85="","",_xlfn.SWITCH($J85,"Equal allocation",ROUND(($G85+$G85*$H85)/12,2),"Weighted Allocation",ROUND(($G85+$G85*$H85)*_xll.ACCOUNTTURNOVER(Connection,$E$10,,$D85,,$E$4,R$2,R$2)/IF($G85=0,12,$G85),2),"Manual Allocation",AD85))</f>
        <v/>
      </c>
      <c r="S85" s="32" t="str" cm="1">
        <f t="array" ref="S85">IF($D85="","",_xlfn.SWITCH($J85,"Equal allocation",ROUND(($G85+$G85*$H85)/12,2),"Weighted Allocation",ROUND(($G85+$G85*$H85)*_xll.ACCOUNTTURNOVER(Connection,$E$10,,$D85,,$E$4,S$2,S$2)/IF($G85=0,12,$G85),2),"Manual Allocation",AE85))</f>
        <v/>
      </c>
      <c r="T85" s="32" t="str" cm="1">
        <f t="array" ref="T85">IF($D85="","",_xlfn.SWITCH($J85,"Equal allocation",ROUND(($G85+$G85*$H85)/12,2),"Weighted Allocation",ROUND(($G85+$G85*$H85)*_xll.ACCOUNTTURNOVER(Connection,$E$10,,$D85,,$E$4,T$2,T$2)/IF($G85=0,12,$G85),2),"Manual Allocation",AF85))</f>
        <v/>
      </c>
      <c r="U85" s="32" t="str" cm="1">
        <f t="array" ref="U85">IF($D85="","",_xlfn.SWITCH($J85,"Equal allocation",ROUND(($G85+$G85*$H85)/12,2),"Weighted Allocation",ROUND(($G85+$G85*$H85)*_xll.ACCOUNTTURNOVER(Connection,$E$10,,$D85,,$E$4,U$2,U$2)/IF($G85=0,12,$G85),2),"Manual Allocation",AG85))</f>
        <v/>
      </c>
      <c r="V85" s="32" t="str" cm="1">
        <f t="array" ref="V85">IF($D85="","",_xlfn.SWITCH($J85,"Equal allocation",ROUND(($G85+$G85*$H85)/12,2),"Weighted Allocation",ROUND(($G85+$G85*$H85)*_xll.ACCOUNTTURNOVER(Connection,$E$10,,$D85,,$E$4,V$2,V$2)/IF($G85=0,12,$G85),2),"Manual Allocation",AH85))</f>
        <v/>
      </c>
      <c r="W85" s="32" t="str" cm="1">
        <f t="array" ref="W85">IF($D85="","",_xlfn.SWITCH($J85,"Equal allocation",ROUND(($G85+$G85*$H85)/12,2),"Weighted Allocation",ROUND(($G85+$G85*$H85)*_xll.ACCOUNTTURNOVER(Connection,$E$10,,$D85,,$E$4,W$2,W$2)/IF($G85=0,12,$G85),2),"Manual Allocation",AI85))</f>
        <v/>
      </c>
      <c r="X85" s="32" t="str" cm="1">
        <f t="array" ref="X85">IF($D85="","",_xlfn.SWITCH($J85,"Equal allocation",ROUND(($G85+$G85*$H85)/12,2),"Weighted Allocation",ROUND(($G85+$G85*$H85)*_xll.ACCOUNTTURNOVER(Connection,$E$10,,$D85,,$E$4,X$2,X$2)/IF($G85=0,12,$G85),2),"Manual Allocation",AJ85))</f>
        <v/>
      </c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</row>
    <row r="86" spans="1:35" s="27" customFormat="1" x14ac:dyDescent="0.45">
      <c r="A86" s="21"/>
      <c r="B86" s="21"/>
      <c r="C86" s="21"/>
      <c r="D86" s="16"/>
      <c r="E86" s="16"/>
      <c r="F86" s="17"/>
      <c r="G86" s="59"/>
      <c r="H86" s="40"/>
      <c r="I86" s="18"/>
      <c r="J86" s="17"/>
      <c r="K86" s="17" t="str">
        <f t="shared" si="0"/>
        <v/>
      </c>
      <c r="L86" s="17" t="str">
        <f t="shared" si="1"/>
        <v/>
      </c>
      <c r="M86" s="32" t="str" cm="1">
        <f t="array" ref="M86">IF($D86="","",_xlfn.SWITCH($J86,"Equal allocation",ROUND(($G86+$G86*$H86)/12,2),"Weighted Allocation",ROUND(($G86+$G86*$H86)*_xll.ACCOUNTTURNOVER(Connection,$E$10,,$D86,,$E$4,M$2,M$2)/IF($G86=0,12,$G86),2),"Manual Allocation",Y86))</f>
        <v/>
      </c>
      <c r="N86" s="32" t="str" cm="1">
        <f t="array" ref="N86">IF($D86="","",_xlfn.SWITCH($J86,"Equal allocation",ROUND(($G86+$G86*$H86)/12,2),"Weighted Allocation",ROUND(($G86+$G86*$H86)*_xll.ACCOUNTTURNOVER(Connection,$E$10,,$D86,,$E$4,N$2,N$2)/IF($G86=0,12,$G86),2),"Manual Allocation",Z86))</f>
        <v/>
      </c>
      <c r="O86" s="32" t="str" cm="1">
        <f t="array" ref="O86">IF($D86="","",_xlfn.SWITCH($J86,"Equal allocation",ROUND(($G86+$G86*$H86)/12,2),"Weighted Allocation",ROUND(($G86+$G86*$H86)*_xll.ACCOUNTTURNOVER(Connection,$E$10,,$D86,,$E$4,O$2,O$2)/IF($G86=0,12,$G86),2),"Manual Allocation",AA86))</f>
        <v/>
      </c>
      <c r="P86" s="32" t="str" cm="1">
        <f t="array" ref="P86">IF($D86="","",_xlfn.SWITCH($J86,"Equal allocation",ROUND(($G86+$G86*$H86)/12,2),"Weighted Allocation",ROUND(($G86+$G86*$H86)*_xll.ACCOUNTTURNOVER(Connection,$E$10,,$D86,,$E$4,P$2,P$2)/IF($G86=0,12,$G86),2),"Manual Allocation",AB86))</f>
        <v/>
      </c>
      <c r="Q86" s="32" t="str" cm="1">
        <f t="array" ref="Q86">IF($D86="","",_xlfn.SWITCH($J86,"Equal allocation",ROUND(($G86+$G86*$H86)/12,2),"Weighted Allocation",ROUND(($G86+$G86*$H86)*_xll.ACCOUNTTURNOVER(Connection,$E$10,,$D86,,$E$4,Q$2,Q$2)/IF($G86=0,12,$G86),2),"Manual Allocation",AC86))</f>
        <v/>
      </c>
      <c r="R86" s="32" t="str" cm="1">
        <f t="array" ref="R86">IF($D86="","",_xlfn.SWITCH($J86,"Equal allocation",ROUND(($G86+$G86*$H86)/12,2),"Weighted Allocation",ROUND(($G86+$G86*$H86)*_xll.ACCOUNTTURNOVER(Connection,$E$10,,$D86,,$E$4,R$2,R$2)/IF($G86=0,12,$G86),2),"Manual Allocation",AD86))</f>
        <v/>
      </c>
      <c r="S86" s="32" t="str" cm="1">
        <f t="array" ref="S86">IF($D86="","",_xlfn.SWITCH($J86,"Equal allocation",ROUND(($G86+$G86*$H86)/12,2),"Weighted Allocation",ROUND(($G86+$G86*$H86)*_xll.ACCOUNTTURNOVER(Connection,$E$10,,$D86,,$E$4,S$2,S$2)/IF($G86=0,12,$G86),2),"Manual Allocation",AE86))</f>
        <v/>
      </c>
      <c r="T86" s="32" t="str" cm="1">
        <f t="array" ref="T86">IF($D86="","",_xlfn.SWITCH($J86,"Equal allocation",ROUND(($G86+$G86*$H86)/12,2),"Weighted Allocation",ROUND(($G86+$G86*$H86)*_xll.ACCOUNTTURNOVER(Connection,$E$10,,$D86,,$E$4,T$2,T$2)/IF($G86=0,12,$G86),2),"Manual Allocation",AF86))</f>
        <v/>
      </c>
      <c r="U86" s="32" t="str" cm="1">
        <f t="array" ref="U86">IF($D86="","",_xlfn.SWITCH($J86,"Equal allocation",ROUND(($G86+$G86*$H86)/12,2),"Weighted Allocation",ROUND(($G86+$G86*$H86)*_xll.ACCOUNTTURNOVER(Connection,$E$10,,$D86,,$E$4,U$2,U$2)/IF($G86=0,12,$G86),2),"Manual Allocation",AG86))</f>
        <v/>
      </c>
      <c r="V86" s="32" t="str" cm="1">
        <f t="array" ref="V86">IF($D86="","",_xlfn.SWITCH($J86,"Equal allocation",ROUND(($G86+$G86*$H86)/12,2),"Weighted Allocation",ROUND(($G86+$G86*$H86)*_xll.ACCOUNTTURNOVER(Connection,$E$10,,$D86,,$E$4,V$2,V$2)/IF($G86=0,12,$G86),2),"Manual Allocation",AH86))</f>
        <v/>
      </c>
      <c r="W86" s="32" t="str" cm="1">
        <f t="array" ref="W86">IF($D86="","",_xlfn.SWITCH($J86,"Equal allocation",ROUND(($G86+$G86*$H86)/12,2),"Weighted Allocation",ROUND(($G86+$G86*$H86)*_xll.ACCOUNTTURNOVER(Connection,$E$10,,$D86,,$E$4,W$2,W$2)/IF($G86=0,12,$G86),2),"Manual Allocation",AI86))</f>
        <v/>
      </c>
      <c r="X86" s="32" t="str" cm="1">
        <f t="array" ref="X86">IF($D86="","",_xlfn.SWITCH($J86,"Equal allocation",ROUND(($G86+$G86*$H86)/12,2),"Weighted Allocation",ROUND(($G86+$G86*$H86)*_xll.ACCOUNTTURNOVER(Connection,$E$10,,$D86,,$E$4,X$2,X$2)/IF($G86=0,12,$G86),2),"Manual Allocation",AJ86))</f>
        <v/>
      </c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</row>
    <row r="87" spans="1:35" s="27" customFormat="1" x14ac:dyDescent="0.45">
      <c r="A87" s="21"/>
      <c r="B87" s="21"/>
      <c r="C87" s="21"/>
      <c r="D87" s="16"/>
      <c r="E87" s="16"/>
      <c r="F87" s="17"/>
      <c r="G87" s="59"/>
      <c r="H87" s="40"/>
      <c r="I87" s="18"/>
      <c r="J87" s="17"/>
      <c r="K87" s="17" t="str">
        <f t="shared" si="0"/>
        <v/>
      </c>
      <c r="L87" s="17" t="str">
        <f t="shared" si="1"/>
        <v/>
      </c>
      <c r="M87" s="32" t="str" cm="1">
        <f t="array" ref="M87">IF($D87="","",_xlfn.SWITCH($J87,"Equal allocation",ROUND(($G87+$G87*$H87)/12,2),"Weighted Allocation",ROUND(($G87+$G87*$H87)*_xll.ACCOUNTTURNOVER(Connection,$E$10,,$D87,,$E$4,M$2,M$2)/IF($G87=0,12,$G87),2),"Manual Allocation",Y87))</f>
        <v/>
      </c>
      <c r="N87" s="32" t="str" cm="1">
        <f t="array" ref="N87">IF($D87="","",_xlfn.SWITCH($J87,"Equal allocation",ROUND(($G87+$G87*$H87)/12,2),"Weighted Allocation",ROUND(($G87+$G87*$H87)*_xll.ACCOUNTTURNOVER(Connection,$E$10,,$D87,,$E$4,N$2,N$2)/IF($G87=0,12,$G87),2),"Manual Allocation",Z87))</f>
        <v/>
      </c>
      <c r="O87" s="32" t="str" cm="1">
        <f t="array" ref="O87">IF($D87="","",_xlfn.SWITCH($J87,"Equal allocation",ROUND(($G87+$G87*$H87)/12,2),"Weighted Allocation",ROUND(($G87+$G87*$H87)*_xll.ACCOUNTTURNOVER(Connection,$E$10,,$D87,,$E$4,O$2,O$2)/IF($G87=0,12,$G87),2),"Manual Allocation",AA87))</f>
        <v/>
      </c>
      <c r="P87" s="32" t="str" cm="1">
        <f t="array" ref="P87">IF($D87="","",_xlfn.SWITCH($J87,"Equal allocation",ROUND(($G87+$G87*$H87)/12,2),"Weighted Allocation",ROUND(($G87+$G87*$H87)*_xll.ACCOUNTTURNOVER(Connection,$E$10,,$D87,,$E$4,P$2,P$2)/IF($G87=0,12,$G87),2),"Manual Allocation",AB87))</f>
        <v/>
      </c>
      <c r="Q87" s="32" t="str" cm="1">
        <f t="array" ref="Q87">IF($D87="","",_xlfn.SWITCH($J87,"Equal allocation",ROUND(($G87+$G87*$H87)/12,2),"Weighted Allocation",ROUND(($G87+$G87*$H87)*_xll.ACCOUNTTURNOVER(Connection,$E$10,,$D87,,$E$4,Q$2,Q$2)/IF($G87=0,12,$G87),2),"Manual Allocation",AC87))</f>
        <v/>
      </c>
      <c r="R87" s="32" t="str" cm="1">
        <f t="array" ref="R87">IF($D87="","",_xlfn.SWITCH($J87,"Equal allocation",ROUND(($G87+$G87*$H87)/12,2),"Weighted Allocation",ROUND(($G87+$G87*$H87)*_xll.ACCOUNTTURNOVER(Connection,$E$10,,$D87,,$E$4,R$2,R$2)/IF($G87=0,12,$G87),2),"Manual Allocation",AD87))</f>
        <v/>
      </c>
      <c r="S87" s="32" t="str" cm="1">
        <f t="array" ref="S87">IF($D87="","",_xlfn.SWITCH($J87,"Equal allocation",ROUND(($G87+$G87*$H87)/12,2),"Weighted Allocation",ROUND(($G87+$G87*$H87)*_xll.ACCOUNTTURNOVER(Connection,$E$10,,$D87,,$E$4,S$2,S$2)/IF($G87=0,12,$G87),2),"Manual Allocation",AE87))</f>
        <v/>
      </c>
      <c r="T87" s="32" t="str" cm="1">
        <f t="array" ref="T87">IF($D87="","",_xlfn.SWITCH($J87,"Equal allocation",ROUND(($G87+$G87*$H87)/12,2),"Weighted Allocation",ROUND(($G87+$G87*$H87)*_xll.ACCOUNTTURNOVER(Connection,$E$10,,$D87,,$E$4,T$2,T$2)/IF($G87=0,12,$G87),2),"Manual Allocation",AF87))</f>
        <v/>
      </c>
      <c r="U87" s="32" t="str" cm="1">
        <f t="array" ref="U87">IF($D87="","",_xlfn.SWITCH($J87,"Equal allocation",ROUND(($G87+$G87*$H87)/12,2),"Weighted Allocation",ROUND(($G87+$G87*$H87)*_xll.ACCOUNTTURNOVER(Connection,$E$10,,$D87,,$E$4,U$2,U$2)/IF($G87=0,12,$G87),2),"Manual Allocation",AG87))</f>
        <v/>
      </c>
      <c r="V87" s="32" t="str" cm="1">
        <f t="array" ref="V87">IF($D87="","",_xlfn.SWITCH($J87,"Equal allocation",ROUND(($G87+$G87*$H87)/12,2),"Weighted Allocation",ROUND(($G87+$G87*$H87)*_xll.ACCOUNTTURNOVER(Connection,$E$10,,$D87,,$E$4,V$2,V$2)/IF($G87=0,12,$G87),2),"Manual Allocation",AH87))</f>
        <v/>
      </c>
      <c r="W87" s="32" t="str" cm="1">
        <f t="array" ref="W87">IF($D87="","",_xlfn.SWITCH($J87,"Equal allocation",ROUND(($G87+$G87*$H87)/12,2),"Weighted Allocation",ROUND(($G87+$G87*$H87)*_xll.ACCOUNTTURNOVER(Connection,$E$10,,$D87,,$E$4,W$2,W$2)/IF($G87=0,12,$G87),2),"Manual Allocation",AI87))</f>
        <v/>
      </c>
      <c r="X87" s="32" t="str" cm="1">
        <f t="array" ref="X87">IF($D87="","",_xlfn.SWITCH($J87,"Equal allocation",ROUND(($G87+$G87*$H87)/12,2),"Weighted Allocation",ROUND(($G87+$G87*$H87)*_xll.ACCOUNTTURNOVER(Connection,$E$10,,$D87,,$E$4,X$2,X$2)/IF($G87=0,12,$G87),2),"Manual Allocation",AJ87))</f>
        <v/>
      </c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</row>
    <row r="88" spans="1:35" s="27" customFormat="1" x14ac:dyDescent="0.45">
      <c r="A88" s="21"/>
      <c r="B88" s="21"/>
      <c r="C88" s="21"/>
      <c r="D88" s="16"/>
      <c r="E88" s="16"/>
      <c r="F88" s="17"/>
      <c r="G88" s="59"/>
      <c r="H88" s="40"/>
      <c r="I88" s="18"/>
      <c r="J88" s="17"/>
      <c r="K88" s="17" t="str">
        <f t="shared" si="0"/>
        <v/>
      </c>
      <c r="L88" s="17" t="str">
        <f t="shared" si="1"/>
        <v/>
      </c>
      <c r="M88" s="32" t="str" cm="1">
        <f t="array" ref="M88">IF($D88="","",_xlfn.SWITCH($J88,"Equal allocation",ROUND(($G88+$G88*$H88)/12,2),"Weighted Allocation",ROUND(($G88+$G88*$H88)*_xll.ACCOUNTTURNOVER(Connection,$E$10,,$D88,,$E$4,M$2,M$2)/IF($G88=0,12,$G88),2),"Manual Allocation",Y88))</f>
        <v/>
      </c>
      <c r="N88" s="32" t="str" cm="1">
        <f t="array" ref="N88">IF($D88="","",_xlfn.SWITCH($J88,"Equal allocation",ROUND(($G88+$G88*$H88)/12,2),"Weighted Allocation",ROUND(($G88+$G88*$H88)*_xll.ACCOUNTTURNOVER(Connection,$E$10,,$D88,,$E$4,N$2,N$2)/IF($G88=0,12,$G88),2),"Manual Allocation",Z88))</f>
        <v/>
      </c>
      <c r="O88" s="32" t="str" cm="1">
        <f t="array" ref="O88">IF($D88="","",_xlfn.SWITCH($J88,"Equal allocation",ROUND(($G88+$G88*$H88)/12,2),"Weighted Allocation",ROUND(($G88+$G88*$H88)*_xll.ACCOUNTTURNOVER(Connection,$E$10,,$D88,,$E$4,O$2,O$2)/IF($G88=0,12,$G88),2),"Manual Allocation",AA88))</f>
        <v/>
      </c>
      <c r="P88" s="32" t="str" cm="1">
        <f t="array" ref="P88">IF($D88="","",_xlfn.SWITCH($J88,"Equal allocation",ROUND(($G88+$G88*$H88)/12,2),"Weighted Allocation",ROUND(($G88+$G88*$H88)*_xll.ACCOUNTTURNOVER(Connection,$E$10,,$D88,,$E$4,P$2,P$2)/IF($G88=0,12,$G88),2),"Manual Allocation",AB88))</f>
        <v/>
      </c>
      <c r="Q88" s="32" t="str" cm="1">
        <f t="array" ref="Q88">IF($D88="","",_xlfn.SWITCH($J88,"Equal allocation",ROUND(($G88+$G88*$H88)/12,2),"Weighted Allocation",ROUND(($G88+$G88*$H88)*_xll.ACCOUNTTURNOVER(Connection,$E$10,,$D88,,$E$4,Q$2,Q$2)/IF($G88=0,12,$G88),2),"Manual Allocation",AC88))</f>
        <v/>
      </c>
      <c r="R88" s="32" t="str" cm="1">
        <f t="array" ref="R88">IF($D88="","",_xlfn.SWITCH($J88,"Equal allocation",ROUND(($G88+$G88*$H88)/12,2),"Weighted Allocation",ROUND(($G88+$G88*$H88)*_xll.ACCOUNTTURNOVER(Connection,$E$10,,$D88,,$E$4,R$2,R$2)/IF($G88=0,12,$G88),2),"Manual Allocation",AD88))</f>
        <v/>
      </c>
      <c r="S88" s="32" t="str" cm="1">
        <f t="array" ref="S88">IF($D88="","",_xlfn.SWITCH($J88,"Equal allocation",ROUND(($G88+$G88*$H88)/12,2),"Weighted Allocation",ROUND(($G88+$G88*$H88)*_xll.ACCOUNTTURNOVER(Connection,$E$10,,$D88,,$E$4,S$2,S$2)/IF($G88=0,12,$G88),2),"Manual Allocation",AE88))</f>
        <v/>
      </c>
      <c r="T88" s="32" t="str" cm="1">
        <f t="array" ref="T88">IF($D88="","",_xlfn.SWITCH($J88,"Equal allocation",ROUND(($G88+$G88*$H88)/12,2),"Weighted Allocation",ROUND(($G88+$G88*$H88)*_xll.ACCOUNTTURNOVER(Connection,$E$10,,$D88,,$E$4,T$2,T$2)/IF($G88=0,12,$G88),2),"Manual Allocation",AF88))</f>
        <v/>
      </c>
      <c r="U88" s="32" t="str" cm="1">
        <f t="array" ref="U88">IF($D88="","",_xlfn.SWITCH($J88,"Equal allocation",ROUND(($G88+$G88*$H88)/12,2),"Weighted Allocation",ROUND(($G88+$G88*$H88)*_xll.ACCOUNTTURNOVER(Connection,$E$10,,$D88,,$E$4,U$2,U$2)/IF($G88=0,12,$G88),2),"Manual Allocation",AG88))</f>
        <v/>
      </c>
      <c r="V88" s="32" t="str" cm="1">
        <f t="array" ref="V88">IF($D88="","",_xlfn.SWITCH($J88,"Equal allocation",ROUND(($G88+$G88*$H88)/12,2),"Weighted Allocation",ROUND(($G88+$G88*$H88)*_xll.ACCOUNTTURNOVER(Connection,$E$10,,$D88,,$E$4,V$2,V$2)/IF($G88=0,12,$G88),2),"Manual Allocation",AH88))</f>
        <v/>
      </c>
      <c r="W88" s="32" t="str" cm="1">
        <f t="array" ref="W88">IF($D88="","",_xlfn.SWITCH($J88,"Equal allocation",ROUND(($G88+$G88*$H88)/12,2),"Weighted Allocation",ROUND(($G88+$G88*$H88)*_xll.ACCOUNTTURNOVER(Connection,$E$10,,$D88,,$E$4,W$2,W$2)/IF($G88=0,12,$G88),2),"Manual Allocation",AI88))</f>
        <v/>
      </c>
      <c r="X88" s="32" t="str" cm="1">
        <f t="array" ref="X88">IF($D88="","",_xlfn.SWITCH($J88,"Equal allocation",ROUND(($G88+$G88*$H88)/12,2),"Weighted Allocation",ROUND(($G88+$G88*$H88)*_xll.ACCOUNTTURNOVER(Connection,$E$10,,$D88,,$E$4,X$2,X$2)/IF($G88=0,12,$G88),2),"Manual Allocation",AJ88))</f>
        <v/>
      </c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</row>
    <row r="89" spans="1:35" s="27" customFormat="1" x14ac:dyDescent="0.45">
      <c r="A89" s="21"/>
      <c r="B89" s="21"/>
      <c r="C89" s="21"/>
      <c r="D89" s="16"/>
      <c r="E89" s="16"/>
      <c r="F89" s="17"/>
      <c r="G89" s="59"/>
      <c r="H89" s="40"/>
      <c r="I89" s="18"/>
      <c r="J89" s="17"/>
      <c r="K89" s="17" t="str">
        <f t="shared" ref="K89:K127" si="2">IF($D89="","",$L89)</f>
        <v/>
      </c>
      <c r="L89" s="17" t="str">
        <f t="shared" ref="L89:L127" si="3">IF($D89="","",SUM($M89:$X89))</f>
        <v/>
      </c>
      <c r="M89" s="32" t="str" cm="1">
        <f t="array" ref="M89">IF($D89="","",_xlfn.SWITCH($J89,"Equal allocation",ROUND(($G89+$G89*$H89)/12,2),"Weighted Allocation",ROUND(($G89+$G89*$H89)*_xll.ACCOUNTTURNOVER(Connection,$E$10,,$D89,,$E$4,M$2,M$2)/IF($G89=0,12,$G89),2),"Manual Allocation",Y89))</f>
        <v/>
      </c>
      <c r="N89" s="32" t="str" cm="1">
        <f t="array" ref="N89">IF($D89="","",_xlfn.SWITCH($J89,"Equal allocation",ROUND(($G89+$G89*$H89)/12,2),"Weighted Allocation",ROUND(($G89+$G89*$H89)*_xll.ACCOUNTTURNOVER(Connection,$E$10,,$D89,,$E$4,N$2,N$2)/IF($G89=0,12,$G89),2),"Manual Allocation",Z89))</f>
        <v/>
      </c>
      <c r="O89" s="32" t="str" cm="1">
        <f t="array" ref="O89">IF($D89="","",_xlfn.SWITCH($J89,"Equal allocation",ROUND(($G89+$G89*$H89)/12,2),"Weighted Allocation",ROUND(($G89+$G89*$H89)*_xll.ACCOUNTTURNOVER(Connection,$E$10,,$D89,,$E$4,O$2,O$2)/IF($G89=0,12,$G89),2),"Manual Allocation",AA89))</f>
        <v/>
      </c>
      <c r="P89" s="32" t="str" cm="1">
        <f t="array" ref="P89">IF($D89="","",_xlfn.SWITCH($J89,"Equal allocation",ROUND(($G89+$G89*$H89)/12,2),"Weighted Allocation",ROUND(($G89+$G89*$H89)*_xll.ACCOUNTTURNOVER(Connection,$E$10,,$D89,,$E$4,P$2,P$2)/IF($G89=0,12,$G89),2),"Manual Allocation",AB89))</f>
        <v/>
      </c>
      <c r="Q89" s="32" t="str" cm="1">
        <f t="array" ref="Q89">IF($D89="","",_xlfn.SWITCH($J89,"Equal allocation",ROUND(($G89+$G89*$H89)/12,2),"Weighted Allocation",ROUND(($G89+$G89*$H89)*_xll.ACCOUNTTURNOVER(Connection,$E$10,,$D89,,$E$4,Q$2,Q$2)/IF($G89=0,12,$G89),2),"Manual Allocation",AC89))</f>
        <v/>
      </c>
      <c r="R89" s="32" t="str" cm="1">
        <f t="array" ref="R89">IF($D89="","",_xlfn.SWITCH($J89,"Equal allocation",ROUND(($G89+$G89*$H89)/12,2),"Weighted Allocation",ROUND(($G89+$G89*$H89)*_xll.ACCOUNTTURNOVER(Connection,$E$10,,$D89,,$E$4,R$2,R$2)/IF($G89=0,12,$G89),2),"Manual Allocation",AD89))</f>
        <v/>
      </c>
      <c r="S89" s="32" t="str" cm="1">
        <f t="array" ref="S89">IF($D89="","",_xlfn.SWITCH($J89,"Equal allocation",ROUND(($G89+$G89*$H89)/12,2),"Weighted Allocation",ROUND(($G89+$G89*$H89)*_xll.ACCOUNTTURNOVER(Connection,$E$10,,$D89,,$E$4,S$2,S$2)/IF($G89=0,12,$G89),2),"Manual Allocation",AE89))</f>
        <v/>
      </c>
      <c r="T89" s="32" t="str" cm="1">
        <f t="array" ref="T89">IF($D89="","",_xlfn.SWITCH($J89,"Equal allocation",ROUND(($G89+$G89*$H89)/12,2),"Weighted Allocation",ROUND(($G89+$G89*$H89)*_xll.ACCOUNTTURNOVER(Connection,$E$10,,$D89,,$E$4,T$2,T$2)/IF($G89=0,12,$G89),2),"Manual Allocation",AF89))</f>
        <v/>
      </c>
      <c r="U89" s="32" t="str" cm="1">
        <f t="array" ref="U89">IF($D89="","",_xlfn.SWITCH($J89,"Equal allocation",ROUND(($G89+$G89*$H89)/12,2),"Weighted Allocation",ROUND(($G89+$G89*$H89)*_xll.ACCOUNTTURNOVER(Connection,$E$10,,$D89,,$E$4,U$2,U$2)/IF($G89=0,12,$G89),2),"Manual Allocation",AG89))</f>
        <v/>
      </c>
      <c r="V89" s="32" t="str" cm="1">
        <f t="array" ref="V89">IF($D89="","",_xlfn.SWITCH($J89,"Equal allocation",ROUND(($G89+$G89*$H89)/12,2),"Weighted Allocation",ROUND(($G89+$G89*$H89)*_xll.ACCOUNTTURNOVER(Connection,$E$10,,$D89,,$E$4,V$2,V$2)/IF($G89=0,12,$G89),2),"Manual Allocation",AH89))</f>
        <v/>
      </c>
      <c r="W89" s="32" t="str" cm="1">
        <f t="array" ref="W89">IF($D89="","",_xlfn.SWITCH($J89,"Equal allocation",ROUND(($G89+$G89*$H89)/12,2),"Weighted Allocation",ROUND(($G89+$G89*$H89)*_xll.ACCOUNTTURNOVER(Connection,$E$10,,$D89,,$E$4,W$2,W$2)/IF($G89=0,12,$G89),2),"Manual Allocation",AI89))</f>
        <v/>
      </c>
      <c r="X89" s="32" t="str" cm="1">
        <f t="array" ref="X89">IF($D89="","",_xlfn.SWITCH($J89,"Equal allocation",ROUND(($G89+$G89*$H89)/12,2),"Weighted Allocation",ROUND(($G89+$G89*$H89)*_xll.ACCOUNTTURNOVER(Connection,$E$10,,$D89,,$E$4,X$2,X$2)/IF($G89=0,12,$G89),2),"Manual Allocation",AJ89))</f>
        <v/>
      </c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</row>
    <row r="90" spans="1:35" s="27" customFormat="1" x14ac:dyDescent="0.45">
      <c r="A90" s="21"/>
      <c r="B90" s="21"/>
      <c r="C90" s="21"/>
      <c r="D90" s="16"/>
      <c r="E90" s="16"/>
      <c r="F90" s="17"/>
      <c r="G90" s="59"/>
      <c r="H90" s="40"/>
      <c r="I90" s="18"/>
      <c r="J90" s="17"/>
      <c r="K90" s="17" t="str">
        <f t="shared" si="2"/>
        <v/>
      </c>
      <c r="L90" s="17" t="str">
        <f t="shared" si="3"/>
        <v/>
      </c>
      <c r="M90" s="32" t="str" cm="1">
        <f t="array" ref="M90">IF($D90="","",_xlfn.SWITCH($J90,"Equal allocation",ROUND(($G90+$G90*$H90)/12,2),"Weighted Allocation",ROUND(($G90+$G90*$H90)*_xll.ACCOUNTTURNOVER(Connection,$E$10,,$D90,,$E$4,M$2,M$2)/IF($G90=0,12,$G90),2),"Manual Allocation",Y90))</f>
        <v/>
      </c>
      <c r="N90" s="32" t="str" cm="1">
        <f t="array" ref="N90">IF($D90="","",_xlfn.SWITCH($J90,"Equal allocation",ROUND(($G90+$G90*$H90)/12,2),"Weighted Allocation",ROUND(($G90+$G90*$H90)*_xll.ACCOUNTTURNOVER(Connection,$E$10,,$D90,,$E$4,N$2,N$2)/IF($G90=0,12,$G90),2),"Manual Allocation",Z90))</f>
        <v/>
      </c>
      <c r="O90" s="32" t="str" cm="1">
        <f t="array" ref="O90">IF($D90="","",_xlfn.SWITCH($J90,"Equal allocation",ROUND(($G90+$G90*$H90)/12,2),"Weighted Allocation",ROUND(($G90+$G90*$H90)*_xll.ACCOUNTTURNOVER(Connection,$E$10,,$D90,,$E$4,O$2,O$2)/IF($G90=0,12,$G90),2),"Manual Allocation",AA90))</f>
        <v/>
      </c>
      <c r="P90" s="32" t="str" cm="1">
        <f t="array" ref="P90">IF($D90="","",_xlfn.SWITCH($J90,"Equal allocation",ROUND(($G90+$G90*$H90)/12,2),"Weighted Allocation",ROUND(($G90+$G90*$H90)*_xll.ACCOUNTTURNOVER(Connection,$E$10,,$D90,,$E$4,P$2,P$2)/IF($G90=0,12,$G90),2),"Manual Allocation",AB90))</f>
        <v/>
      </c>
      <c r="Q90" s="32" t="str" cm="1">
        <f t="array" ref="Q90">IF($D90="","",_xlfn.SWITCH($J90,"Equal allocation",ROUND(($G90+$G90*$H90)/12,2),"Weighted Allocation",ROUND(($G90+$G90*$H90)*_xll.ACCOUNTTURNOVER(Connection,$E$10,,$D90,,$E$4,Q$2,Q$2)/IF($G90=0,12,$G90),2),"Manual Allocation",AC90))</f>
        <v/>
      </c>
      <c r="R90" s="32" t="str" cm="1">
        <f t="array" ref="R90">IF($D90="","",_xlfn.SWITCH($J90,"Equal allocation",ROUND(($G90+$G90*$H90)/12,2),"Weighted Allocation",ROUND(($G90+$G90*$H90)*_xll.ACCOUNTTURNOVER(Connection,$E$10,,$D90,,$E$4,R$2,R$2)/IF($G90=0,12,$G90),2),"Manual Allocation",AD90))</f>
        <v/>
      </c>
      <c r="S90" s="32" t="str" cm="1">
        <f t="array" ref="S90">IF($D90="","",_xlfn.SWITCH($J90,"Equal allocation",ROUND(($G90+$G90*$H90)/12,2),"Weighted Allocation",ROUND(($G90+$G90*$H90)*_xll.ACCOUNTTURNOVER(Connection,$E$10,,$D90,,$E$4,S$2,S$2)/IF($G90=0,12,$G90),2),"Manual Allocation",AE90))</f>
        <v/>
      </c>
      <c r="T90" s="32" t="str" cm="1">
        <f t="array" ref="T90">IF($D90="","",_xlfn.SWITCH($J90,"Equal allocation",ROUND(($G90+$G90*$H90)/12,2),"Weighted Allocation",ROUND(($G90+$G90*$H90)*_xll.ACCOUNTTURNOVER(Connection,$E$10,,$D90,,$E$4,T$2,T$2)/IF($G90=0,12,$G90),2),"Manual Allocation",AF90))</f>
        <v/>
      </c>
      <c r="U90" s="32" t="str" cm="1">
        <f t="array" ref="U90">IF($D90="","",_xlfn.SWITCH($J90,"Equal allocation",ROUND(($G90+$G90*$H90)/12,2),"Weighted Allocation",ROUND(($G90+$G90*$H90)*_xll.ACCOUNTTURNOVER(Connection,$E$10,,$D90,,$E$4,U$2,U$2)/IF($G90=0,12,$G90),2),"Manual Allocation",AG90))</f>
        <v/>
      </c>
      <c r="V90" s="32" t="str" cm="1">
        <f t="array" ref="V90">IF($D90="","",_xlfn.SWITCH($J90,"Equal allocation",ROUND(($G90+$G90*$H90)/12,2),"Weighted Allocation",ROUND(($G90+$G90*$H90)*_xll.ACCOUNTTURNOVER(Connection,$E$10,,$D90,,$E$4,V$2,V$2)/IF($G90=0,12,$G90),2),"Manual Allocation",AH90))</f>
        <v/>
      </c>
      <c r="W90" s="32" t="str" cm="1">
        <f t="array" ref="W90">IF($D90="","",_xlfn.SWITCH($J90,"Equal allocation",ROUND(($G90+$G90*$H90)/12,2),"Weighted Allocation",ROUND(($G90+$G90*$H90)*_xll.ACCOUNTTURNOVER(Connection,$E$10,,$D90,,$E$4,W$2,W$2)/IF($G90=0,12,$G90),2),"Manual Allocation",AI90))</f>
        <v/>
      </c>
      <c r="X90" s="32" t="str" cm="1">
        <f t="array" ref="X90">IF($D90="","",_xlfn.SWITCH($J90,"Equal allocation",ROUND(($G90+$G90*$H90)/12,2),"Weighted Allocation",ROUND(($G90+$G90*$H90)*_xll.ACCOUNTTURNOVER(Connection,$E$10,,$D90,,$E$4,X$2,X$2)/IF($G90=0,12,$G90),2),"Manual Allocation",AJ90))</f>
        <v/>
      </c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</row>
    <row r="91" spans="1:35" x14ac:dyDescent="0.45">
      <c r="G91" s="59"/>
      <c r="H91" s="18"/>
      <c r="I91" s="18"/>
      <c r="J91" s="17"/>
      <c r="K91" s="17" t="str">
        <f t="shared" si="2"/>
        <v/>
      </c>
      <c r="L91" s="17" t="str">
        <f t="shared" si="3"/>
        <v/>
      </c>
      <c r="M91" s="32" t="str" cm="1">
        <f t="array" ref="M91">IF($D91="","",_xlfn.SWITCH($J91,"Equal allocation",ROUND(($G91+$G91*$H91)/12,2),"Weighted Allocation",ROUND(($G91+$G91*$H91)*_xll.ACCOUNTTURNOVER(Connection,$E$10,,$D91,,$E$4,M$2,M$2)/IF($G91=0,12,$G91),2),"Manual Allocation",Y91))</f>
        <v/>
      </c>
      <c r="N91" s="32" t="str" cm="1">
        <f t="array" ref="N91">IF($D91="","",_xlfn.SWITCH($J91,"Equal allocation",ROUND(($G91+$G91*$H91)/12,2),"Weighted Allocation",ROUND(($G91+$G91*$H91)*_xll.ACCOUNTTURNOVER(Connection,$E$10,,$D91,,$E$4,N$2,N$2)/IF($G91=0,12,$G91),2),"Manual Allocation",Z91))</f>
        <v/>
      </c>
      <c r="O91" s="32" t="str" cm="1">
        <f t="array" ref="O91">IF($D91="","",_xlfn.SWITCH($J91,"Equal allocation",ROUND(($G91+$G91*$H91)/12,2),"Weighted Allocation",ROUND(($G91+$G91*$H91)*_xll.ACCOUNTTURNOVER(Connection,$E$10,,$D91,,$E$4,O$2,O$2)/IF($G91=0,12,$G91),2),"Manual Allocation",AA91))</f>
        <v/>
      </c>
      <c r="P91" s="32" t="str" cm="1">
        <f t="array" ref="P91">IF($D91="","",_xlfn.SWITCH($J91,"Equal allocation",ROUND(($G91+$G91*$H91)/12,2),"Weighted Allocation",ROUND(($G91+$G91*$H91)*_xll.ACCOUNTTURNOVER(Connection,$E$10,,$D91,,$E$4,P$2,P$2)/IF($G91=0,12,$G91),2),"Manual Allocation",AB91))</f>
        <v/>
      </c>
      <c r="Q91" s="32" t="str" cm="1">
        <f t="array" ref="Q91">IF($D91="","",_xlfn.SWITCH($J91,"Equal allocation",ROUND(($G91+$G91*$H91)/12,2),"Weighted Allocation",ROUND(($G91+$G91*$H91)*_xll.ACCOUNTTURNOVER(Connection,$E$10,,$D91,,$E$4,Q$2,Q$2)/IF($G91=0,12,$G91),2),"Manual Allocation",AC91))</f>
        <v/>
      </c>
      <c r="R91" s="32" t="str" cm="1">
        <f t="array" ref="R91">IF($D91="","",_xlfn.SWITCH($J91,"Equal allocation",ROUND(($G91+$G91*$H91)/12,2),"Weighted Allocation",ROUND(($G91+$G91*$H91)*_xll.ACCOUNTTURNOVER(Connection,$E$10,,$D91,,$E$4,R$2,R$2)/IF($G91=0,12,$G91),2),"Manual Allocation",AD91))</f>
        <v/>
      </c>
      <c r="S91" s="32" t="str" cm="1">
        <f t="array" ref="S91">IF($D91="","",_xlfn.SWITCH($J91,"Equal allocation",ROUND(($G91+$G91*$H91)/12,2),"Weighted Allocation",ROUND(($G91+$G91*$H91)*_xll.ACCOUNTTURNOVER(Connection,$E$10,,$D91,,$E$4,S$2,S$2)/IF($G91=0,12,$G91),2),"Manual Allocation",AE91))</f>
        <v/>
      </c>
      <c r="T91" s="32" t="str" cm="1">
        <f t="array" ref="T91">IF($D91="","",_xlfn.SWITCH($J91,"Equal allocation",ROUND(($G91+$G91*$H91)/12,2),"Weighted Allocation",ROUND(($G91+$G91*$H91)*_xll.ACCOUNTTURNOVER(Connection,$E$10,,$D91,,$E$4,T$2,T$2)/IF($G91=0,12,$G91),2),"Manual Allocation",AF91))</f>
        <v/>
      </c>
      <c r="U91" s="32" t="str" cm="1">
        <f t="array" ref="U91">IF($D91="","",_xlfn.SWITCH($J91,"Equal allocation",ROUND(($G91+$G91*$H91)/12,2),"Weighted Allocation",ROUND(($G91+$G91*$H91)*_xll.ACCOUNTTURNOVER(Connection,$E$10,,$D91,,$E$4,U$2,U$2)/IF($G91=0,12,$G91),2),"Manual Allocation",AG91))</f>
        <v/>
      </c>
      <c r="V91" s="32" t="str" cm="1">
        <f t="array" ref="V91">IF($D91="","",_xlfn.SWITCH($J91,"Equal allocation",ROUND(($G91+$G91*$H91)/12,2),"Weighted Allocation",ROUND(($G91+$G91*$H91)*_xll.ACCOUNTTURNOVER(Connection,$E$10,,$D91,,$E$4,V$2,V$2)/IF($G91=0,12,$G91),2),"Manual Allocation",AH91))</f>
        <v/>
      </c>
      <c r="W91" s="32" t="str" cm="1">
        <f t="array" ref="W91">IF($D91="","",_xlfn.SWITCH($J91,"Equal allocation",ROUND(($G91+$G91*$H91)/12,2),"Weighted Allocation",ROUND(($G91+$G91*$H91)*_xll.ACCOUNTTURNOVER(Connection,$E$10,,$D91,,$E$4,W$2,W$2)/IF($G91=0,12,$G91),2),"Manual Allocation",AI91))</f>
        <v/>
      </c>
      <c r="X91" s="32" t="str" cm="1">
        <f t="array" ref="X91">IF($D91="","",_xlfn.SWITCH($J91,"Equal allocation",ROUND(($G91+$G91*$H91)/12,2),"Weighted Allocation",ROUND(($G91+$G91*$H91)*_xll.ACCOUNTTURNOVER(Connection,$E$10,,$D91,,$E$4,X$2,X$2)/IF($G91=0,12,$G91),2),"Manual Allocation",AJ91))</f>
        <v/>
      </c>
      <c r="Z91" s="2"/>
    </row>
    <row r="92" spans="1:35" x14ac:dyDescent="0.45">
      <c r="G92" s="59"/>
      <c r="H92" s="18"/>
      <c r="I92" s="18"/>
      <c r="J92" s="17"/>
      <c r="K92" s="17" t="str">
        <f t="shared" si="2"/>
        <v/>
      </c>
      <c r="L92" s="17" t="str">
        <f t="shared" si="3"/>
        <v/>
      </c>
      <c r="M92" s="32" t="str" cm="1">
        <f t="array" ref="M92">IF($D92="","",_xlfn.SWITCH($J92,"Equal allocation",ROUND(($G92+$G92*$H92)/12,2),"Weighted Allocation",ROUND(($G92+$G92*$H92)*_xll.ACCOUNTTURNOVER(Connection,$E$10,,$D92,,$E$4,M$2,M$2)/IF($G92=0,12,$G92),2),"Manual Allocation",Y92))</f>
        <v/>
      </c>
      <c r="N92" s="32" t="str" cm="1">
        <f t="array" ref="N92">IF($D92="","",_xlfn.SWITCH($J92,"Equal allocation",ROUND(($G92+$G92*$H92)/12,2),"Weighted Allocation",ROUND(($G92+$G92*$H92)*_xll.ACCOUNTTURNOVER(Connection,$E$10,,$D92,,$E$4,N$2,N$2)/IF($G92=0,12,$G92),2),"Manual Allocation",Z92))</f>
        <v/>
      </c>
      <c r="O92" s="32" t="str" cm="1">
        <f t="array" ref="O92">IF($D92="","",_xlfn.SWITCH($J92,"Equal allocation",ROUND(($G92+$G92*$H92)/12,2),"Weighted Allocation",ROUND(($G92+$G92*$H92)*_xll.ACCOUNTTURNOVER(Connection,$E$10,,$D92,,$E$4,O$2,O$2)/IF($G92=0,12,$G92),2),"Manual Allocation",AA92))</f>
        <v/>
      </c>
      <c r="P92" s="32" t="str" cm="1">
        <f t="array" ref="P92">IF($D92="","",_xlfn.SWITCH($J92,"Equal allocation",ROUND(($G92+$G92*$H92)/12,2),"Weighted Allocation",ROUND(($G92+$G92*$H92)*_xll.ACCOUNTTURNOVER(Connection,$E$10,,$D92,,$E$4,P$2,P$2)/IF($G92=0,12,$G92),2),"Manual Allocation",AB92))</f>
        <v/>
      </c>
      <c r="Q92" s="32" t="str" cm="1">
        <f t="array" ref="Q92">IF($D92="","",_xlfn.SWITCH($J92,"Equal allocation",ROUND(($G92+$G92*$H92)/12,2),"Weighted Allocation",ROUND(($G92+$G92*$H92)*_xll.ACCOUNTTURNOVER(Connection,$E$10,,$D92,,$E$4,Q$2,Q$2)/IF($G92=0,12,$G92),2),"Manual Allocation",AC92))</f>
        <v/>
      </c>
      <c r="R92" s="32" t="str" cm="1">
        <f t="array" ref="R92">IF($D92="","",_xlfn.SWITCH($J92,"Equal allocation",ROUND(($G92+$G92*$H92)/12,2),"Weighted Allocation",ROUND(($G92+$G92*$H92)*_xll.ACCOUNTTURNOVER(Connection,$E$10,,$D92,,$E$4,R$2,R$2)/IF($G92=0,12,$G92),2),"Manual Allocation",AD92))</f>
        <v/>
      </c>
      <c r="S92" s="32" t="str" cm="1">
        <f t="array" ref="S92">IF($D92="","",_xlfn.SWITCH($J92,"Equal allocation",ROUND(($G92+$G92*$H92)/12,2),"Weighted Allocation",ROUND(($G92+$G92*$H92)*_xll.ACCOUNTTURNOVER(Connection,$E$10,,$D92,,$E$4,S$2,S$2)/IF($G92=0,12,$G92),2),"Manual Allocation",AE92))</f>
        <v/>
      </c>
      <c r="T92" s="32" t="str" cm="1">
        <f t="array" ref="T92">IF($D92="","",_xlfn.SWITCH($J92,"Equal allocation",ROUND(($G92+$G92*$H92)/12,2),"Weighted Allocation",ROUND(($G92+$G92*$H92)*_xll.ACCOUNTTURNOVER(Connection,$E$10,,$D92,,$E$4,T$2,T$2)/IF($G92=0,12,$G92),2),"Manual Allocation",AF92))</f>
        <v/>
      </c>
      <c r="U92" s="32" t="str" cm="1">
        <f t="array" ref="U92">IF($D92="","",_xlfn.SWITCH($J92,"Equal allocation",ROUND(($G92+$G92*$H92)/12,2),"Weighted Allocation",ROUND(($G92+$G92*$H92)*_xll.ACCOUNTTURNOVER(Connection,$E$10,,$D92,,$E$4,U$2,U$2)/IF($G92=0,12,$G92),2),"Manual Allocation",AG92))</f>
        <v/>
      </c>
      <c r="V92" s="32" t="str" cm="1">
        <f t="array" ref="V92">IF($D92="","",_xlfn.SWITCH($J92,"Equal allocation",ROUND(($G92+$G92*$H92)/12,2),"Weighted Allocation",ROUND(($G92+$G92*$H92)*_xll.ACCOUNTTURNOVER(Connection,$E$10,,$D92,,$E$4,V$2,V$2)/IF($G92=0,12,$G92),2),"Manual Allocation",AH92))</f>
        <v/>
      </c>
      <c r="W92" s="32" t="str" cm="1">
        <f t="array" ref="W92">IF($D92="","",_xlfn.SWITCH($J92,"Equal allocation",ROUND(($G92+$G92*$H92)/12,2),"Weighted Allocation",ROUND(($G92+$G92*$H92)*_xll.ACCOUNTTURNOVER(Connection,$E$10,,$D92,,$E$4,W$2,W$2)/IF($G92=0,12,$G92),2),"Manual Allocation",AI92))</f>
        <v/>
      </c>
      <c r="X92" s="32" t="str" cm="1">
        <f t="array" ref="X92">IF($D92="","",_xlfn.SWITCH($J92,"Equal allocation",ROUND(($G92+$G92*$H92)/12,2),"Weighted Allocation",ROUND(($G92+$G92*$H92)*_xll.ACCOUNTTURNOVER(Connection,$E$10,,$D92,,$E$4,X$2,X$2)/IF($G92=0,12,$G92),2),"Manual Allocation",AJ92))</f>
        <v/>
      </c>
      <c r="Z92" s="2"/>
    </row>
    <row r="93" spans="1:35" x14ac:dyDescent="0.45">
      <c r="G93" s="59"/>
      <c r="H93" s="18"/>
      <c r="I93" s="18"/>
      <c r="J93" s="17"/>
      <c r="K93" s="17" t="str">
        <f t="shared" si="2"/>
        <v/>
      </c>
      <c r="L93" s="17" t="str">
        <f t="shared" si="3"/>
        <v/>
      </c>
      <c r="M93" s="32" t="str" cm="1">
        <f t="array" ref="M93">IF($D93="","",_xlfn.SWITCH($J93,"Equal allocation",ROUND(($G93+$G93*$H93)/12,2),"Weighted Allocation",ROUND(($G93+$G93*$H93)*_xll.ACCOUNTTURNOVER(Connection,$E$10,,$D93,,$E$4,M$2,M$2)/IF($G93=0,12,$G93),2),"Manual Allocation",Y93))</f>
        <v/>
      </c>
      <c r="N93" s="32" t="str" cm="1">
        <f t="array" ref="N93">IF($D93="","",_xlfn.SWITCH($J93,"Equal allocation",ROUND(($G93+$G93*$H93)/12,2),"Weighted Allocation",ROUND(($G93+$G93*$H93)*_xll.ACCOUNTTURNOVER(Connection,$E$10,,$D93,,$E$4,N$2,N$2)/IF($G93=0,12,$G93),2),"Manual Allocation",Z93))</f>
        <v/>
      </c>
      <c r="O93" s="32" t="str" cm="1">
        <f t="array" ref="O93">IF($D93="","",_xlfn.SWITCH($J93,"Equal allocation",ROUND(($G93+$G93*$H93)/12,2),"Weighted Allocation",ROUND(($G93+$G93*$H93)*_xll.ACCOUNTTURNOVER(Connection,$E$10,,$D93,,$E$4,O$2,O$2)/IF($G93=0,12,$G93),2),"Manual Allocation",AA93))</f>
        <v/>
      </c>
      <c r="P93" s="32" t="str" cm="1">
        <f t="array" ref="P93">IF($D93="","",_xlfn.SWITCH($J93,"Equal allocation",ROUND(($G93+$G93*$H93)/12,2),"Weighted Allocation",ROUND(($G93+$G93*$H93)*_xll.ACCOUNTTURNOVER(Connection,$E$10,,$D93,,$E$4,P$2,P$2)/IF($G93=0,12,$G93),2),"Manual Allocation",AB93))</f>
        <v/>
      </c>
      <c r="Q93" s="32" t="str" cm="1">
        <f t="array" ref="Q93">IF($D93="","",_xlfn.SWITCH($J93,"Equal allocation",ROUND(($G93+$G93*$H93)/12,2),"Weighted Allocation",ROUND(($G93+$G93*$H93)*_xll.ACCOUNTTURNOVER(Connection,$E$10,,$D93,,$E$4,Q$2,Q$2)/IF($G93=0,12,$G93),2),"Manual Allocation",AC93))</f>
        <v/>
      </c>
      <c r="R93" s="32" t="str" cm="1">
        <f t="array" ref="R93">IF($D93="","",_xlfn.SWITCH($J93,"Equal allocation",ROUND(($G93+$G93*$H93)/12,2),"Weighted Allocation",ROUND(($G93+$G93*$H93)*_xll.ACCOUNTTURNOVER(Connection,$E$10,,$D93,,$E$4,R$2,R$2)/IF($G93=0,12,$G93),2),"Manual Allocation",AD93))</f>
        <v/>
      </c>
      <c r="S93" s="32" t="str" cm="1">
        <f t="array" ref="S93">IF($D93="","",_xlfn.SWITCH($J93,"Equal allocation",ROUND(($G93+$G93*$H93)/12,2),"Weighted Allocation",ROUND(($G93+$G93*$H93)*_xll.ACCOUNTTURNOVER(Connection,$E$10,,$D93,,$E$4,S$2,S$2)/IF($G93=0,12,$G93),2),"Manual Allocation",AE93))</f>
        <v/>
      </c>
      <c r="T93" s="32" t="str" cm="1">
        <f t="array" ref="T93">IF($D93="","",_xlfn.SWITCH($J93,"Equal allocation",ROUND(($G93+$G93*$H93)/12,2),"Weighted Allocation",ROUND(($G93+$G93*$H93)*_xll.ACCOUNTTURNOVER(Connection,$E$10,,$D93,,$E$4,T$2,T$2)/IF($G93=0,12,$G93),2),"Manual Allocation",AF93))</f>
        <v/>
      </c>
      <c r="U93" s="32" t="str" cm="1">
        <f t="array" ref="U93">IF($D93="","",_xlfn.SWITCH($J93,"Equal allocation",ROUND(($G93+$G93*$H93)/12,2),"Weighted Allocation",ROUND(($G93+$G93*$H93)*_xll.ACCOUNTTURNOVER(Connection,$E$10,,$D93,,$E$4,U$2,U$2)/IF($G93=0,12,$G93),2),"Manual Allocation",AG93))</f>
        <v/>
      </c>
      <c r="V93" s="32" t="str" cm="1">
        <f t="array" ref="V93">IF($D93="","",_xlfn.SWITCH($J93,"Equal allocation",ROUND(($G93+$G93*$H93)/12,2),"Weighted Allocation",ROUND(($G93+$G93*$H93)*_xll.ACCOUNTTURNOVER(Connection,$E$10,,$D93,,$E$4,V$2,V$2)/IF($G93=0,12,$G93),2),"Manual Allocation",AH93))</f>
        <v/>
      </c>
      <c r="W93" s="32" t="str" cm="1">
        <f t="array" ref="W93">IF($D93="","",_xlfn.SWITCH($J93,"Equal allocation",ROUND(($G93+$G93*$H93)/12,2),"Weighted Allocation",ROUND(($G93+$G93*$H93)*_xll.ACCOUNTTURNOVER(Connection,$E$10,,$D93,,$E$4,W$2,W$2)/IF($G93=0,12,$G93),2),"Manual Allocation",AI93))</f>
        <v/>
      </c>
      <c r="X93" s="32" t="str" cm="1">
        <f t="array" ref="X93">IF($D93="","",_xlfn.SWITCH($J93,"Equal allocation",ROUND(($G93+$G93*$H93)/12,2),"Weighted Allocation",ROUND(($G93+$G93*$H93)*_xll.ACCOUNTTURNOVER(Connection,$E$10,,$D93,,$E$4,X$2,X$2)/IF($G93=0,12,$G93),2),"Manual Allocation",AJ93))</f>
        <v/>
      </c>
      <c r="Z93" s="2"/>
    </row>
    <row r="94" spans="1:35" x14ac:dyDescent="0.45">
      <c r="G94" s="59"/>
      <c r="H94" s="18"/>
      <c r="I94" s="18"/>
      <c r="J94" s="17"/>
      <c r="K94" s="17" t="str">
        <f t="shared" si="2"/>
        <v/>
      </c>
      <c r="L94" s="17" t="str">
        <f t="shared" si="3"/>
        <v/>
      </c>
      <c r="M94" s="32" t="str" cm="1">
        <f t="array" ref="M94">IF($D94="","",_xlfn.SWITCH($J94,"Equal allocation",ROUND(($G94+$G94*$H94)/12,2),"Weighted Allocation",ROUND(($G94+$G94*$H94)*_xll.ACCOUNTTURNOVER(Connection,$E$10,,$D94,,$E$4,M$2,M$2)/IF($G94=0,12,$G94),2),"Manual Allocation",Y94))</f>
        <v/>
      </c>
      <c r="N94" s="32" t="str" cm="1">
        <f t="array" ref="N94">IF($D94="","",_xlfn.SWITCH($J94,"Equal allocation",ROUND(($G94+$G94*$H94)/12,2),"Weighted Allocation",ROUND(($G94+$G94*$H94)*_xll.ACCOUNTTURNOVER(Connection,$E$10,,$D94,,$E$4,N$2,N$2)/IF($G94=0,12,$G94),2),"Manual Allocation",Z94))</f>
        <v/>
      </c>
      <c r="O94" s="32" t="str" cm="1">
        <f t="array" ref="O94">IF($D94="","",_xlfn.SWITCH($J94,"Equal allocation",ROUND(($G94+$G94*$H94)/12,2),"Weighted Allocation",ROUND(($G94+$G94*$H94)*_xll.ACCOUNTTURNOVER(Connection,$E$10,,$D94,,$E$4,O$2,O$2)/IF($G94=0,12,$G94),2),"Manual Allocation",AA94))</f>
        <v/>
      </c>
      <c r="P94" s="32" t="str" cm="1">
        <f t="array" ref="P94">IF($D94="","",_xlfn.SWITCH($J94,"Equal allocation",ROUND(($G94+$G94*$H94)/12,2),"Weighted Allocation",ROUND(($G94+$G94*$H94)*_xll.ACCOUNTTURNOVER(Connection,$E$10,,$D94,,$E$4,P$2,P$2)/IF($G94=0,12,$G94),2),"Manual Allocation",AB94))</f>
        <v/>
      </c>
      <c r="Q94" s="32" t="str" cm="1">
        <f t="array" ref="Q94">IF($D94="","",_xlfn.SWITCH($J94,"Equal allocation",ROUND(($G94+$G94*$H94)/12,2),"Weighted Allocation",ROUND(($G94+$G94*$H94)*_xll.ACCOUNTTURNOVER(Connection,$E$10,,$D94,,$E$4,Q$2,Q$2)/IF($G94=0,12,$G94),2),"Manual Allocation",AC94))</f>
        <v/>
      </c>
      <c r="R94" s="32" t="str" cm="1">
        <f t="array" ref="R94">IF($D94="","",_xlfn.SWITCH($J94,"Equal allocation",ROUND(($G94+$G94*$H94)/12,2),"Weighted Allocation",ROUND(($G94+$G94*$H94)*_xll.ACCOUNTTURNOVER(Connection,$E$10,,$D94,,$E$4,R$2,R$2)/IF($G94=0,12,$G94),2),"Manual Allocation",AD94))</f>
        <v/>
      </c>
      <c r="S94" s="32" t="str" cm="1">
        <f t="array" ref="S94">IF($D94="","",_xlfn.SWITCH($J94,"Equal allocation",ROUND(($G94+$G94*$H94)/12,2),"Weighted Allocation",ROUND(($G94+$G94*$H94)*_xll.ACCOUNTTURNOVER(Connection,$E$10,,$D94,,$E$4,S$2,S$2)/IF($G94=0,12,$G94),2),"Manual Allocation",AE94))</f>
        <v/>
      </c>
      <c r="T94" s="32" t="str" cm="1">
        <f t="array" ref="T94">IF($D94="","",_xlfn.SWITCH($J94,"Equal allocation",ROUND(($G94+$G94*$H94)/12,2),"Weighted Allocation",ROUND(($G94+$G94*$H94)*_xll.ACCOUNTTURNOVER(Connection,$E$10,,$D94,,$E$4,T$2,T$2)/IF($G94=0,12,$G94),2),"Manual Allocation",AF94))</f>
        <v/>
      </c>
      <c r="U94" s="32" t="str" cm="1">
        <f t="array" ref="U94">IF($D94="","",_xlfn.SWITCH($J94,"Equal allocation",ROUND(($G94+$G94*$H94)/12,2),"Weighted Allocation",ROUND(($G94+$G94*$H94)*_xll.ACCOUNTTURNOVER(Connection,$E$10,,$D94,,$E$4,U$2,U$2)/IF($G94=0,12,$G94),2),"Manual Allocation",AG94))</f>
        <v/>
      </c>
      <c r="V94" s="32" t="str" cm="1">
        <f t="array" ref="V94">IF($D94="","",_xlfn.SWITCH($J94,"Equal allocation",ROUND(($G94+$G94*$H94)/12,2),"Weighted Allocation",ROUND(($G94+$G94*$H94)*_xll.ACCOUNTTURNOVER(Connection,$E$10,,$D94,,$E$4,V$2,V$2)/IF($G94=0,12,$G94),2),"Manual Allocation",AH94))</f>
        <v/>
      </c>
      <c r="W94" s="32" t="str" cm="1">
        <f t="array" ref="W94">IF($D94="","",_xlfn.SWITCH($J94,"Equal allocation",ROUND(($G94+$G94*$H94)/12,2),"Weighted Allocation",ROUND(($G94+$G94*$H94)*_xll.ACCOUNTTURNOVER(Connection,$E$10,,$D94,,$E$4,W$2,W$2)/IF($G94=0,12,$G94),2),"Manual Allocation",AI94))</f>
        <v/>
      </c>
      <c r="X94" s="32" t="str" cm="1">
        <f t="array" ref="X94">IF($D94="","",_xlfn.SWITCH($J94,"Equal allocation",ROUND(($G94+$G94*$H94)/12,2),"Weighted Allocation",ROUND(($G94+$G94*$H94)*_xll.ACCOUNTTURNOVER(Connection,$E$10,,$D94,,$E$4,X$2,X$2)/IF($G94=0,12,$G94),2),"Manual Allocation",AJ94))</f>
        <v/>
      </c>
      <c r="Z94" s="2"/>
    </row>
    <row r="95" spans="1:35" x14ac:dyDescent="0.45">
      <c r="G95" s="59"/>
      <c r="H95" s="18"/>
      <c r="I95" s="18"/>
      <c r="J95" s="17"/>
      <c r="K95" s="17" t="str">
        <f t="shared" si="2"/>
        <v/>
      </c>
      <c r="L95" s="17" t="str">
        <f t="shared" si="3"/>
        <v/>
      </c>
      <c r="M95" s="32" t="str" cm="1">
        <f t="array" ref="M95">IF($D95="","",_xlfn.SWITCH($J95,"Equal allocation",ROUND(($G95+$G95*$H95)/12,2),"Weighted Allocation",ROUND(($G95+$G95*$H95)*_xll.ACCOUNTTURNOVER(Connection,$E$10,,$D95,,$E$4,M$2,M$2)/IF($G95=0,12,$G95),2),"Manual Allocation",Y95))</f>
        <v/>
      </c>
      <c r="N95" s="32" t="str" cm="1">
        <f t="array" ref="N95">IF($D95="","",_xlfn.SWITCH($J95,"Equal allocation",ROUND(($G95+$G95*$H95)/12,2),"Weighted Allocation",ROUND(($G95+$G95*$H95)*_xll.ACCOUNTTURNOVER(Connection,$E$10,,$D95,,$E$4,N$2,N$2)/IF($G95=0,12,$G95),2),"Manual Allocation",Z95))</f>
        <v/>
      </c>
      <c r="O95" s="32" t="str" cm="1">
        <f t="array" ref="O95">IF($D95="","",_xlfn.SWITCH($J95,"Equal allocation",ROUND(($G95+$G95*$H95)/12,2),"Weighted Allocation",ROUND(($G95+$G95*$H95)*_xll.ACCOUNTTURNOVER(Connection,$E$10,,$D95,,$E$4,O$2,O$2)/IF($G95=0,12,$G95),2),"Manual Allocation",AA95))</f>
        <v/>
      </c>
      <c r="P95" s="32" t="str" cm="1">
        <f t="array" ref="P95">IF($D95="","",_xlfn.SWITCH($J95,"Equal allocation",ROUND(($G95+$G95*$H95)/12,2),"Weighted Allocation",ROUND(($G95+$G95*$H95)*_xll.ACCOUNTTURNOVER(Connection,$E$10,,$D95,,$E$4,P$2,P$2)/IF($G95=0,12,$G95),2),"Manual Allocation",AB95))</f>
        <v/>
      </c>
      <c r="Q95" s="32" t="str" cm="1">
        <f t="array" ref="Q95">IF($D95="","",_xlfn.SWITCH($J95,"Equal allocation",ROUND(($G95+$G95*$H95)/12,2),"Weighted Allocation",ROUND(($G95+$G95*$H95)*_xll.ACCOUNTTURNOVER(Connection,$E$10,,$D95,,$E$4,Q$2,Q$2)/IF($G95=0,12,$G95),2),"Manual Allocation",AC95))</f>
        <v/>
      </c>
      <c r="R95" s="32" t="str" cm="1">
        <f t="array" ref="R95">IF($D95="","",_xlfn.SWITCH($J95,"Equal allocation",ROUND(($G95+$G95*$H95)/12,2),"Weighted Allocation",ROUND(($G95+$G95*$H95)*_xll.ACCOUNTTURNOVER(Connection,$E$10,,$D95,,$E$4,R$2,R$2)/IF($G95=0,12,$G95),2),"Manual Allocation",AD95))</f>
        <v/>
      </c>
      <c r="S95" s="32" t="str" cm="1">
        <f t="array" ref="S95">IF($D95="","",_xlfn.SWITCH($J95,"Equal allocation",ROUND(($G95+$G95*$H95)/12,2),"Weighted Allocation",ROUND(($G95+$G95*$H95)*_xll.ACCOUNTTURNOVER(Connection,$E$10,,$D95,,$E$4,S$2,S$2)/IF($G95=0,12,$G95),2),"Manual Allocation",AE95))</f>
        <v/>
      </c>
      <c r="T95" s="32" t="str" cm="1">
        <f t="array" ref="T95">IF($D95="","",_xlfn.SWITCH($J95,"Equal allocation",ROUND(($G95+$G95*$H95)/12,2),"Weighted Allocation",ROUND(($G95+$G95*$H95)*_xll.ACCOUNTTURNOVER(Connection,$E$10,,$D95,,$E$4,T$2,T$2)/IF($G95=0,12,$G95),2),"Manual Allocation",AF95))</f>
        <v/>
      </c>
      <c r="U95" s="32" t="str" cm="1">
        <f t="array" ref="U95">IF($D95="","",_xlfn.SWITCH($J95,"Equal allocation",ROUND(($G95+$G95*$H95)/12,2),"Weighted Allocation",ROUND(($G95+$G95*$H95)*_xll.ACCOUNTTURNOVER(Connection,$E$10,,$D95,,$E$4,U$2,U$2)/IF($G95=0,12,$G95),2),"Manual Allocation",AG95))</f>
        <v/>
      </c>
      <c r="V95" s="32" t="str" cm="1">
        <f t="array" ref="V95">IF($D95="","",_xlfn.SWITCH($J95,"Equal allocation",ROUND(($G95+$G95*$H95)/12,2),"Weighted Allocation",ROUND(($G95+$G95*$H95)*_xll.ACCOUNTTURNOVER(Connection,$E$10,,$D95,,$E$4,V$2,V$2)/IF($G95=0,12,$G95),2),"Manual Allocation",AH95))</f>
        <v/>
      </c>
      <c r="W95" s="32" t="str" cm="1">
        <f t="array" ref="W95">IF($D95="","",_xlfn.SWITCH($J95,"Equal allocation",ROUND(($G95+$G95*$H95)/12,2),"Weighted Allocation",ROUND(($G95+$G95*$H95)*_xll.ACCOUNTTURNOVER(Connection,$E$10,,$D95,,$E$4,W$2,W$2)/IF($G95=0,12,$G95),2),"Manual Allocation",AI95))</f>
        <v/>
      </c>
      <c r="X95" s="32" t="str" cm="1">
        <f t="array" ref="X95">IF($D95="","",_xlfn.SWITCH($J95,"Equal allocation",ROUND(($G95+$G95*$H95)/12,2),"Weighted Allocation",ROUND(($G95+$G95*$H95)*_xll.ACCOUNTTURNOVER(Connection,$E$10,,$D95,,$E$4,X$2,X$2)/IF($G95=0,12,$G95),2),"Manual Allocation",AJ95))</f>
        <v/>
      </c>
      <c r="Z95" s="2"/>
    </row>
    <row r="96" spans="1:35" x14ac:dyDescent="0.45">
      <c r="G96" s="59"/>
      <c r="H96" s="18"/>
      <c r="I96" s="18"/>
      <c r="J96" s="17"/>
      <c r="K96" s="17" t="str">
        <f t="shared" si="2"/>
        <v/>
      </c>
      <c r="L96" s="17" t="str">
        <f t="shared" si="3"/>
        <v/>
      </c>
      <c r="M96" s="32" t="str" cm="1">
        <f t="array" ref="M96">IF($D96="","",_xlfn.SWITCH($J96,"Equal allocation",ROUND(($G96+$G96*$H96)/12,2),"Weighted Allocation",ROUND(($G96+$G96*$H96)*_xll.ACCOUNTTURNOVER(Connection,$E$10,,$D96,,$E$4,M$2,M$2)/IF($G96=0,12,$G96),2),"Manual Allocation",Y96))</f>
        <v/>
      </c>
      <c r="N96" s="32" t="str" cm="1">
        <f t="array" ref="N96">IF($D96="","",_xlfn.SWITCH($J96,"Equal allocation",ROUND(($G96+$G96*$H96)/12,2),"Weighted Allocation",ROUND(($G96+$G96*$H96)*_xll.ACCOUNTTURNOVER(Connection,$E$10,,$D96,,$E$4,N$2,N$2)/IF($G96=0,12,$G96),2),"Manual Allocation",Z96))</f>
        <v/>
      </c>
      <c r="O96" s="32" t="str" cm="1">
        <f t="array" ref="O96">IF($D96="","",_xlfn.SWITCH($J96,"Equal allocation",ROUND(($G96+$G96*$H96)/12,2),"Weighted Allocation",ROUND(($G96+$G96*$H96)*_xll.ACCOUNTTURNOVER(Connection,$E$10,,$D96,,$E$4,O$2,O$2)/IF($G96=0,12,$G96),2),"Manual Allocation",AA96))</f>
        <v/>
      </c>
      <c r="P96" s="32" t="str" cm="1">
        <f t="array" ref="P96">IF($D96="","",_xlfn.SWITCH($J96,"Equal allocation",ROUND(($G96+$G96*$H96)/12,2),"Weighted Allocation",ROUND(($G96+$G96*$H96)*_xll.ACCOUNTTURNOVER(Connection,$E$10,,$D96,,$E$4,P$2,P$2)/IF($G96=0,12,$G96),2),"Manual Allocation",AB96))</f>
        <v/>
      </c>
      <c r="Q96" s="32" t="str" cm="1">
        <f t="array" ref="Q96">IF($D96="","",_xlfn.SWITCH($J96,"Equal allocation",ROUND(($G96+$G96*$H96)/12,2),"Weighted Allocation",ROUND(($G96+$G96*$H96)*_xll.ACCOUNTTURNOVER(Connection,$E$10,,$D96,,$E$4,Q$2,Q$2)/IF($G96=0,12,$G96),2),"Manual Allocation",AC96))</f>
        <v/>
      </c>
      <c r="R96" s="32" t="str" cm="1">
        <f t="array" ref="R96">IF($D96="","",_xlfn.SWITCH($J96,"Equal allocation",ROUND(($G96+$G96*$H96)/12,2),"Weighted Allocation",ROUND(($G96+$G96*$H96)*_xll.ACCOUNTTURNOVER(Connection,$E$10,,$D96,,$E$4,R$2,R$2)/IF($G96=0,12,$G96),2),"Manual Allocation",AD96))</f>
        <v/>
      </c>
      <c r="S96" s="32" t="str" cm="1">
        <f t="array" ref="S96">IF($D96="","",_xlfn.SWITCH($J96,"Equal allocation",ROUND(($G96+$G96*$H96)/12,2),"Weighted Allocation",ROUND(($G96+$G96*$H96)*_xll.ACCOUNTTURNOVER(Connection,$E$10,,$D96,,$E$4,S$2,S$2)/IF($G96=0,12,$G96),2),"Manual Allocation",AE96))</f>
        <v/>
      </c>
      <c r="T96" s="32" t="str" cm="1">
        <f t="array" ref="T96">IF($D96="","",_xlfn.SWITCH($J96,"Equal allocation",ROUND(($G96+$G96*$H96)/12,2),"Weighted Allocation",ROUND(($G96+$G96*$H96)*_xll.ACCOUNTTURNOVER(Connection,$E$10,,$D96,,$E$4,T$2,T$2)/IF($G96=0,12,$G96),2),"Manual Allocation",AF96))</f>
        <v/>
      </c>
      <c r="U96" s="32" t="str" cm="1">
        <f t="array" ref="U96">IF($D96="","",_xlfn.SWITCH($J96,"Equal allocation",ROUND(($G96+$G96*$H96)/12,2),"Weighted Allocation",ROUND(($G96+$G96*$H96)*_xll.ACCOUNTTURNOVER(Connection,$E$10,,$D96,,$E$4,U$2,U$2)/IF($G96=0,12,$G96),2),"Manual Allocation",AG96))</f>
        <v/>
      </c>
      <c r="V96" s="32" t="str" cm="1">
        <f t="array" ref="V96">IF($D96="","",_xlfn.SWITCH($J96,"Equal allocation",ROUND(($G96+$G96*$H96)/12,2),"Weighted Allocation",ROUND(($G96+$G96*$H96)*_xll.ACCOUNTTURNOVER(Connection,$E$10,,$D96,,$E$4,V$2,V$2)/IF($G96=0,12,$G96),2),"Manual Allocation",AH96))</f>
        <v/>
      </c>
      <c r="W96" s="32" t="str" cm="1">
        <f t="array" ref="W96">IF($D96="","",_xlfn.SWITCH($J96,"Equal allocation",ROUND(($G96+$G96*$H96)/12,2),"Weighted Allocation",ROUND(($G96+$G96*$H96)*_xll.ACCOUNTTURNOVER(Connection,$E$10,,$D96,,$E$4,W$2,W$2)/IF($G96=0,12,$G96),2),"Manual Allocation",AI96))</f>
        <v/>
      </c>
      <c r="X96" s="32" t="str" cm="1">
        <f t="array" ref="X96">IF($D96="","",_xlfn.SWITCH($J96,"Equal allocation",ROUND(($G96+$G96*$H96)/12,2),"Weighted Allocation",ROUND(($G96+$G96*$H96)*_xll.ACCOUNTTURNOVER(Connection,$E$10,,$D96,,$E$4,X$2,X$2)/IF($G96=0,12,$G96),2),"Manual Allocation",AJ96))</f>
        <v/>
      </c>
      <c r="Z96" s="2"/>
    </row>
    <row r="97" spans="7:26" x14ac:dyDescent="0.45">
      <c r="G97" s="59"/>
      <c r="H97" s="18"/>
      <c r="I97" s="18"/>
      <c r="J97" s="17"/>
      <c r="K97" s="17" t="str">
        <f t="shared" si="2"/>
        <v/>
      </c>
      <c r="L97" s="17" t="str">
        <f t="shared" si="3"/>
        <v/>
      </c>
      <c r="M97" s="32" t="str" cm="1">
        <f t="array" ref="M97">IF($D97="","",_xlfn.SWITCH($J97,"Equal allocation",ROUND(($G97+$G97*$H97)/12,2),"Weighted Allocation",ROUND(($G97+$G97*$H97)*_xll.ACCOUNTTURNOVER(Connection,$E$10,,$D97,,$E$4,M$2,M$2)/IF($G97=0,12,$G97),2),"Manual Allocation",Y97))</f>
        <v/>
      </c>
      <c r="N97" s="32" t="str" cm="1">
        <f t="array" ref="N97">IF($D97="","",_xlfn.SWITCH($J97,"Equal allocation",ROUND(($G97+$G97*$H97)/12,2),"Weighted Allocation",ROUND(($G97+$G97*$H97)*_xll.ACCOUNTTURNOVER(Connection,$E$10,,$D97,,$E$4,N$2,N$2)/IF($G97=0,12,$G97),2),"Manual Allocation",Z97))</f>
        <v/>
      </c>
      <c r="O97" s="32" t="str" cm="1">
        <f t="array" ref="O97">IF($D97="","",_xlfn.SWITCH($J97,"Equal allocation",ROUND(($G97+$G97*$H97)/12,2),"Weighted Allocation",ROUND(($G97+$G97*$H97)*_xll.ACCOUNTTURNOVER(Connection,$E$10,,$D97,,$E$4,O$2,O$2)/IF($G97=0,12,$G97),2),"Manual Allocation",AA97))</f>
        <v/>
      </c>
      <c r="P97" s="32" t="str" cm="1">
        <f t="array" ref="P97">IF($D97="","",_xlfn.SWITCH($J97,"Equal allocation",ROUND(($G97+$G97*$H97)/12,2),"Weighted Allocation",ROUND(($G97+$G97*$H97)*_xll.ACCOUNTTURNOVER(Connection,$E$10,,$D97,,$E$4,P$2,P$2)/IF($G97=0,12,$G97),2),"Manual Allocation",AB97))</f>
        <v/>
      </c>
      <c r="Q97" s="32" t="str" cm="1">
        <f t="array" ref="Q97">IF($D97="","",_xlfn.SWITCH($J97,"Equal allocation",ROUND(($G97+$G97*$H97)/12,2),"Weighted Allocation",ROUND(($G97+$G97*$H97)*_xll.ACCOUNTTURNOVER(Connection,$E$10,,$D97,,$E$4,Q$2,Q$2)/IF($G97=0,12,$G97),2),"Manual Allocation",AC97))</f>
        <v/>
      </c>
      <c r="R97" s="32" t="str" cm="1">
        <f t="array" ref="R97">IF($D97="","",_xlfn.SWITCH($J97,"Equal allocation",ROUND(($G97+$G97*$H97)/12,2),"Weighted Allocation",ROUND(($G97+$G97*$H97)*_xll.ACCOUNTTURNOVER(Connection,$E$10,,$D97,,$E$4,R$2,R$2)/IF($G97=0,12,$G97),2),"Manual Allocation",AD97))</f>
        <v/>
      </c>
      <c r="S97" s="32" t="str" cm="1">
        <f t="array" ref="S97">IF($D97="","",_xlfn.SWITCH($J97,"Equal allocation",ROUND(($G97+$G97*$H97)/12,2),"Weighted Allocation",ROUND(($G97+$G97*$H97)*_xll.ACCOUNTTURNOVER(Connection,$E$10,,$D97,,$E$4,S$2,S$2)/IF($G97=0,12,$G97),2),"Manual Allocation",AE97))</f>
        <v/>
      </c>
      <c r="T97" s="32" t="str" cm="1">
        <f t="array" ref="T97">IF($D97="","",_xlfn.SWITCH($J97,"Equal allocation",ROUND(($G97+$G97*$H97)/12,2),"Weighted Allocation",ROUND(($G97+$G97*$H97)*_xll.ACCOUNTTURNOVER(Connection,$E$10,,$D97,,$E$4,T$2,T$2)/IF($G97=0,12,$G97),2),"Manual Allocation",AF97))</f>
        <v/>
      </c>
      <c r="U97" s="32" t="str" cm="1">
        <f t="array" ref="U97">IF($D97="","",_xlfn.SWITCH($J97,"Equal allocation",ROUND(($G97+$G97*$H97)/12,2),"Weighted Allocation",ROUND(($G97+$G97*$H97)*_xll.ACCOUNTTURNOVER(Connection,$E$10,,$D97,,$E$4,U$2,U$2)/IF($G97=0,12,$G97),2),"Manual Allocation",AG97))</f>
        <v/>
      </c>
      <c r="V97" s="32" t="str" cm="1">
        <f t="array" ref="V97">IF($D97="","",_xlfn.SWITCH($J97,"Equal allocation",ROUND(($G97+$G97*$H97)/12,2),"Weighted Allocation",ROUND(($G97+$G97*$H97)*_xll.ACCOUNTTURNOVER(Connection,$E$10,,$D97,,$E$4,V$2,V$2)/IF($G97=0,12,$G97),2),"Manual Allocation",AH97))</f>
        <v/>
      </c>
      <c r="W97" s="32" t="str" cm="1">
        <f t="array" ref="W97">IF($D97="","",_xlfn.SWITCH($J97,"Equal allocation",ROUND(($G97+$G97*$H97)/12,2),"Weighted Allocation",ROUND(($G97+$G97*$H97)*_xll.ACCOUNTTURNOVER(Connection,$E$10,,$D97,,$E$4,W$2,W$2)/IF($G97=0,12,$G97),2),"Manual Allocation",AI97))</f>
        <v/>
      </c>
      <c r="X97" s="32" t="str" cm="1">
        <f t="array" ref="X97">IF($D97="","",_xlfn.SWITCH($J97,"Equal allocation",ROUND(($G97+$G97*$H97)/12,2),"Weighted Allocation",ROUND(($G97+$G97*$H97)*_xll.ACCOUNTTURNOVER(Connection,$E$10,,$D97,,$E$4,X$2,X$2)/IF($G97=0,12,$G97),2),"Manual Allocation",AJ97))</f>
        <v/>
      </c>
      <c r="Z97" s="2"/>
    </row>
    <row r="98" spans="7:26" x14ac:dyDescent="0.45">
      <c r="G98" s="59"/>
      <c r="H98" s="18"/>
      <c r="I98" s="18"/>
      <c r="J98" s="17"/>
      <c r="K98" s="17" t="str">
        <f t="shared" si="2"/>
        <v/>
      </c>
      <c r="L98" s="17" t="str">
        <f t="shared" si="3"/>
        <v/>
      </c>
      <c r="M98" s="32" t="str" cm="1">
        <f t="array" ref="M98">IF($D98="","",_xlfn.SWITCH($J98,"Equal allocation",ROUND(($G98+$G98*$H98)/12,2),"Weighted Allocation",ROUND(($G98+$G98*$H98)*_xll.ACCOUNTTURNOVER(Connection,$E$10,,$D98,,$E$4,M$2,M$2)/IF($G98=0,12,$G98),2),"Manual Allocation",Y98))</f>
        <v/>
      </c>
      <c r="N98" s="32" t="str" cm="1">
        <f t="array" ref="N98">IF($D98="","",_xlfn.SWITCH($J98,"Equal allocation",ROUND(($G98+$G98*$H98)/12,2),"Weighted Allocation",ROUND(($G98+$G98*$H98)*_xll.ACCOUNTTURNOVER(Connection,$E$10,,$D98,,$E$4,N$2,N$2)/IF($G98=0,12,$G98),2),"Manual Allocation",Z98))</f>
        <v/>
      </c>
      <c r="O98" s="32" t="str" cm="1">
        <f t="array" ref="O98">IF($D98="","",_xlfn.SWITCH($J98,"Equal allocation",ROUND(($G98+$G98*$H98)/12,2),"Weighted Allocation",ROUND(($G98+$G98*$H98)*_xll.ACCOUNTTURNOVER(Connection,$E$10,,$D98,,$E$4,O$2,O$2)/IF($G98=0,12,$G98),2),"Manual Allocation",AA98))</f>
        <v/>
      </c>
      <c r="P98" s="32" t="str" cm="1">
        <f t="array" ref="P98">IF($D98="","",_xlfn.SWITCH($J98,"Equal allocation",ROUND(($G98+$G98*$H98)/12,2),"Weighted Allocation",ROUND(($G98+$G98*$H98)*_xll.ACCOUNTTURNOVER(Connection,$E$10,,$D98,,$E$4,P$2,P$2)/IF($G98=0,12,$G98),2),"Manual Allocation",AB98))</f>
        <v/>
      </c>
      <c r="Q98" s="32" t="str" cm="1">
        <f t="array" ref="Q98">IF($D98="","",_xlfn.SWITCH($J98,"Equal allocation",ROUND(($G98+$G98*$H98)/12,2),"Weighted Allocation",ROUND(($G98+$G98*$H98)*_xll.ACCOUNTTURNOVER(Connection,$E$10,,$D98,,$E$4,Q$2,Q$2)/IF($G98=0,12,$G98),2),"Manual Allocation",AC98))</f>
        <v/>
      </c>
      <c r="R98" s="32" t="str" cm="1">
        <f t="array" ref="R98">IF($D98="","",_xlfn.SWITCH($J98,"Equal allocation",ROUND(($G98+$G98*$H98)/12,2),"Weighted Allocation",ROUND(($G98+$G98*$H98)*_xll.ACCOUNTTURNOVER(Connection,$E$10,,$D98,,$E$4,R$2,R$2)/IF($G98=0,12,$G98),2),"Manual Allocation",AD98))</f>
        <v/>
      </c>
      <c r="S98" s="32" t="str" cm="1">
        <f t="array" ref="S98">IF($D98="","",_xlfn.SWITCH($J98,"Equal allocation",ROUND(($G98+$G98*$H98)/12,2),"Weighted Allocation",ROUND(($G98+$G98*$H98)*_xll.ACCOUNTTURNOVER(Connection,$E$10,,$D98,,$E$4,S$2,S$2)/IF($G98=0,12,$G98),2),"Manual Allocation",AE98))</f>
        <v/>
      </c>
      <c r="T98" s="32" t="str" cm="1">
        <f t="array" ref="T98">IF($D98="","",_xlfn.SWITCH($J98,"Equal allocation",ROUND(($G98+$G98*$H98)/12,2),"Weighted Allocation",ROUND(($G98+$G98*$H98)*_xll.ACCOUNTTURNOVER(Connection,$E$10,,$D98,,$E$4,T$2,T$2)/IF($G98=0,12,$G98),2),"Manual Allocation",AF98))</f>
        <v/>
      </c>
      <c r="U98" s="32" t="str" cm="1">
        <f t="array" ref="U98">IF($D98="","",_xlfn.SWITCH($J98,"Equal allocation",ROUND(($G98+$G98*$H98)/12,2),"Weighted Allocation",ROUND(($G98+$G98*$H98)*_xll.ACCOUNTTURNOVER(Connection,$E$10,,$D98,,$E$4,U$2,U$2)/IF($G98=0,12,$G98),2),"Manual Allocation",AG98))</f>
        <v/>
      </c>
      <c r="V98" s="32" t="str" cm="1">
        <f t="array" ref="V98">IF($D98="","",_xlfn.SWITCH($J98,"Equal allocation",ROUND(($G98+$G98*$H98)/12,2),"Weighted Allocation",ROUND(($G98+$G98*$H98)*_xll.ACCOUNTTURNOVER(Connection,$E$10,,$D98,,$E$4,V$2,V$2)/IF($G98=0,12,$G98),2),"Manual Allocation",AH98))</f>
        <v/>
      </c>
      <c r="W98" s="32" t="str" cm="1">
        <f t="array" ref="W98">IF($D98="","",_xlfn.SWITCH($J98,"Equal allocation",ROUND(($G98+$G98*$H98)/12,2),"Weighted Allocation",ROUND(($G98+$G98*$H98)*_xll.ACCOUNTTURNOVER(Connection,$E$10,,$D98,,$E$4,W$2,W$2)/IF($G98=0,12,$G98),2),"Manual Allocation",AI98))</f>
        <v/>
      </c>
      <c r="X98" s="32" t="str" cm="1">
        <f t="array" ref="X98">IF($D98="","",_xlfn.SWITCH($J98,"Equal allocation",ROUND(($G98+$G98*$H98)/12,2),"Weighted Allocation",ROUND(($G98+$G98*$H98)*_xll.ACCOUNTTURNOVER(Connection,$E$10,,$D98,,$E$4,X$2,X$2)/IF($G98=0,12,$G98),2),"Manual Allocation",AJ98))</f>
        <v/>
      </c>
      <c r="Z98" s="2"/>
    </row>
    <row r="99" spans="7:26" x14ac:dyDescent="0.45">
      <c r="G99" s="59"/>
      <c r="H99" s="18"/>
      <c r="I99" s="18"/>
      <c r="J99" s="17"/>
      <c r="K99" s="17" t="str">
        <f t="shared" si="2"/>
        <v/>
      </c>
      <c r="L99" s="17" t="str">
        <f t="shared" si="3"/>
        <v/>
      </c>
      <c r="M99" s="32" t="str" cm="1">
        <f t="array" ref="M99">IF($D99="","",_xlfn.SWITCH($J99,"Equal allocation",ROUND(($G99+$G99*$H99)/12,2),"Weighted Allocation",ROUND(($G99+$G99*$H99)*_xll.ACCOUNTTURNOVER(Connection,$E$10,,$D99,,$E$4,M$2,M$2)/IF($G99=0,12,$G99),2),"Manual Allocation",Y99))</f>
        <v/>
      </c>
      <c r="N99" s="32" t="str" cm="1">
        <f t="array" ref="N99">IF($D99="","",_xlfn.SWITCH($J99,"Equal allocation",ROUND(($G99+$G99*$H99)/12,2),"Weighted Allocation",ROUND(($G99+$G99*$H99)*_xll.ACCOUNTTURNOVER(Connection,$E$10,,$D99,,$E$4,N$2,N$2)/IF($G99=0,12,$G99),2),"Manual Allocation",Z99))</f>
        <v/>
      </c>
      <c r="O99" s="32" t="str" cm="1">
        <f t="array" ref="O99">IF($D99="","",_xlfn.SWITCH($J99,"Equal allocation",ROUND(($G99+$G99*$H99)/12,2),"Weighted Allocation",ROUND(($G99+$G99*$H99)*_xll.ACCOUNTTURNOVER(Connection,$E$10,,$D99,,$E$4,O$2,O$2)/IF($G99=0,12,$G99),2),"Manual Allocation",AA99))</f>
        <v/>
      </c>
      <c r="P99" s="32" t="str" cm="1">
        <f t="array" ref="P99">IF($D99="","",_xlfn.SWITCH($J99,"Equal allocation",ROUND(($G99+$G99*$H99)/12,2),"Weighted Allocation",ROUND(($G99+$G99*$H99)*_xll.ACCOUNTTURNOVER(Connection,$E$10,,$D99,,$E$4,P$2,P$2)/IF($G99=0,12,$G99),2),"Manual Allocation",AB99))</f>
        <v/>
      </c>
      <c r="Q99" s="32" t="str" cm="1">
        <f t="array" ref="Q99">IF($D99="","",_xlfn.SWITCH($J99,"Equal allocation",ROUND(($G99+$G99*$H99)/12,2),"Weighted Allocation",ROUND(($G99+$G99*$H99)*_xll.ACCOUNTTURNOVER(Connection,$E$10,,$D99,,$E$4,Q$2,Q$2)/IF($G99=0,12,$G99),2),"Manual Allocation",AC99))</f>
        <v/>
      </c>
      <c r="R99" s="32" t="str" cm="1">
        <f t="array" ref="R99">IF($D99="","",_xlfn.SWITCH($J99,"Equal allocation",ROUND(($G99+$G99*$H99)/12,2),"Weighted Allocation",ROUND(($G99+$G99*$H99)*_xll.ACCOUNTTURNOVER(Connection,$E$10,,$D99,,$E$4,R$2,R$2)/IF($G99=0,12,$G99),2),"Manual Allocation",AD99))</f>
        <v/>
      </c>
      <c r="S99" s="32" t="str" cm="1">
        <f t="array" ref="S99">IF($D99="","",_xlfn.SWITCH($J99,"Equal allocation",ROUND(($G99+$G99*$H99)/12,2),"Weighted Allocation",ROUND(($G99+$G99*$H99)*_xll.ACCOUNTTURNOVER(Connection,$E$10,,$D99,,$E$4,S$2,S$2)/IF($G99=0,12,$G99),2),"Manual Allocation",AE99))</f>
        <v/>
      </c>
      <c r="T99" s="32" t="str" cm="1">
        <f t="array" ref="T99">IF($D99="","",_xlfn.SWITCH($J99,"Equal allocation",ROUND(($G99+$G99*$H99)/12,2),"Weighted Allocation",ROUND(($G99+$G99*$H99)*_xll.ACCOUNTTURNOVER(Connection,$E$10,,$D99,,$E$4,T$2,T$2)/IF($G99=0,12,$G99),2),"Manual Allocation",AF99))</f>
        <v/>
      </c>
      <c r="U99" s="32" t="str" cm="1">
        <f t="array" ref="U99">IF($D99="","",_xlfn.SWITCH($J99,"Equal allocation",ROUND(($G99+$G99*$H99)/12,2),"Weighted Allocation",ROUND(($G99+$G99*$H99)*_xll.ACCOUNTTURNOVER(Connection,$E$10,,$D99,,$E$4,U$2,U$2)/IF($G99=0,12,$G99),2),"Manual Allocation",AG99))</f>
        <v/>
      </c>
      <c r="V99" s="32" t="str" cm="1">
        <f t="array" ref="V99">IF($D99="","",_xlfn.SWITCH($J99,"Equal allocation",ROUND(($G99+$G99*$H99)/12,2),"Weighted Allocation",ROUND(($G99+$G99*$H99)*_xll.ACCOUNTTURNOVER(Connection,$E$10,,$D99,,$E$4,V$2,V$2)/IF($G99=0,12,$G99),2),"Manual Allocation",AH99))</f>
        <v/>
      </c>
      <c r="W99" s="32" t="str" cm="1">
        <f t="array" ref="W99">IF($D99="","",_xlfn.SWITCH($J99,"Equal allocation",ROUND(($G99+$G99*$H99)/12,2),"Weighted Allocation",ROUND(($G99+$G99*$H99)*_xll.ACCOUNTTURNOVER(Connection,$E$10,,$D99,,$E$4,W$2,W$2)/IF($G99=0,12,$G99),2),"Manual Allocation",AI99))</f>
        <v/>
      </c>
      <c r="X99" s="32" t="str" cm="1">
        <f t="array" ref="X99">IF($D99="","",_xlfn.SWITCH($J99,"Equal allocation",ROUND(($G99+$G99*$H99)/12,2),"Weighted Allocation",ROUND(($G99+$G99*$H99)*_xll.ACCOUNTTURNOVER(Connection,$E$10,,$D99,,$E$4,X$2,X$2)/IF($G99=0,12,$G99),2),"Manual Allocation",AJ99))</f>
        <v/>
      </c>
      <c r="Z99" s="2"/>
    </row>
    <row r="100" spans="7:26" x14ac:dyDescent="0.45">
      <c r="G100" s="59"/>
      <c r="H100" s="18"/>
      <c r="I100" s="18"/>
      <c r="J100" s="17"/>
      <c r="K100" s="17" t="str">
        <f t="shared" si="2"/>
        <v/>
      </c>
      <c r="L100" s="17" t="str">
        <f t="shared" si="3"/>
        <v/>
      </c>
      <c r="M100" s="32" t="str" cm="1">
        <f t="array" ref="M100">IF($D100="","",_xlfn.SWITCH($J100,"Equal allocation",ROUND(($G100+$G100*$H100)/12,2),"Weighted Allocation",ROUND(($G100+$G100*$H100)*_xll.ACCOUNTTURNOVER(Connection,$E$10,,$D100,,$E$4,M$2,M$2)/IF($G100=0,12,$G100),2),"Manual Allocation",Y100))</f>
        <v/>
      </c>
      <c r="N100" s="32" t="str" cm="1">
        <f t="array" ref="N100">IF($D100="","",_xlfn.SWITCH($J100,"Equal allocation",ROUND(($G100+$G100*$H100)/12,2),"Weighted Allocation",ROUND(($G100+$G100*$H100)*_xll.ACCOUNTTURNOVER(Connection,$E$10,,$D100,,$E$4,N$2,N$2)/IF($G100=0,12,$G100),2),"Manual Allocation",Z100))</f>
        <v/>
      </c>
      <c r="O100" s="32" t="str" cm="1">
        <f t="array" ref="O100">IF($D100="","",_xlfn.SWITCH($J100,"Equal allocation",ROUND(($G100+$G100*$H100)/12,2),"Weighted Allocation",ROUND(($G100+$G100*$H100)*_xll.ACCOUNTTURNOVER(Connection,$E$10,,$D100,,$E$4,O$2,O$2)/IF($G100=0,12,$G100),2),"Manual Allocation",AA100))</f>
        <v/>
      </c>
      <c r="P100" s="32" t="str" cm="1">
        <f t="array" ref="P100">IF($D100="","",_xlfn.SWITCH($J100,"Equal allocation",ROUND(($G100+$G100*$H100)/12,2),"Weighted Allocation",ROUND(($G100+$G100*$H100)*_xll.ACCOUNTTURNOVER(Connection,$E$10,,$D100,,$E$4,P$2,P$2)/IF($G100=0,12,$G100),2),"Manual Allocation",AB100))</f>
        <v/>
      </c>
      <c r="Q100" s="32" t="str" cm="1">
        <f t="array" ref="Q100">IF($D100="","",_xlfn.SWITCH($J100,"Equal allocation",ROUND(($G100+$G100*$H100)/12,2),"Weighted Allocation",ROUND(($G100+$G100*$H100)*_xll.ACCOUNTTURNOVER(Connection,$E$10,,$D100,,$E$4,Q$2,Q$2)/IF($G100=0,12,$G100),2),"Manual Allocation",AC100))</f>
        <v/>
      </c>
      <c r="R100" s="32" t="str" cm="1">
        <f t="array" ref="R100">IF($D100="","",_xlfn.SWITCH($J100,"Equal allocation",ROUND(($G100+$G100*$H100)/12,2),"Weighted Allocation",ROUND(($G100+$G100*$H100)*_xll.ACCOUNTTURNOVER(Connection,$E$10,,$D100,,$E$4,R$2,R$2)/IF($G100=0,12,$G100),2),"Manual Allocation",AD100))</f>
        <v/>
      </c>
      <c r="S100" s="32" t="str" cm="1">
        <f t="array" ref="S100">IF($D100="","",_xlfn.SWITCH($J100,"Equal allocation",ROUND(($G100+$G100*$H100)/12,2),"Weighted Allocation",ROUND(($G100+$G100*$H100)*_xll.ACCOUNTTURNOVER(Connection,$E$10,,$D100,,$E$4,S$2,S$2)/IF($G100=0,12,$G100),2),"Manual Allocation",AE100))</f>
        <v/>
      </c>
      <c r="T100" s="32" t="str" cm="1">
        <f t="array" ref="T100">IF($D100="","",_xlfn.SWITCH($J100,"Equal allocation",ROUND(($G100+$G100*$H100)/12,2),"Weighted Allocation",ROUND(($G100+$G100*$H100)*_xll.ACCOUNTTURNOVER(Connection,$E$10,,$D100,,$E$4,T$2,T$2)/IF($G100=0,12,$G100),2),"Manual Allocation",AF100))</f>
        <v/>
      </c>
      <c r="U100" s="32" t="str" cm="1">
        <f t="array" ref="U100">IF($D100="","",_xlfn.SWITCH($J100,"Equal allocation",ROUND(($G100+$G100*$H100)/12,2),"Weighted Allocation",ROUND(($G100+$G100*$H100)*_xll.ACCOUNTTURNOVER(Connection,$E$10,,$D100,,$E$4,U$2,U$2)/IF($G100=0,12,$G100),2),"Manual Allocation",AG100))</f>
        <v/>
      </c>
      <c r="V100" s="32" t="str" cm="1">
        <f t="array" ref="V100">IF($D100="","",_xlfn.SWITCH($J100,"Equal allocation",ROUND(($G100+$G100*$H100)/12,2),"Weighted Allocation",ROUND(($G100+$G100*$H100)*_xll.ACCOUNTTURNOVER(Connection,$E$10,,$D100,,$E$4,V$2,V$2)/IF($G100=0,12,$G100),2),"Manual Allocation",AH100))</f>
        <v/>
      </c>
      <c r="W100" s="32" t="str" cm="1">
        <f t="array" ref="W100">IF($D100="","",_xlfn.SWITCH($J100,"Equal allocation",ROUND(($G100+$G100*$H100)/12,2),"Weighted Allocation",ROUND(($G100+$G100*$H100)*_xll.ACCOUNTTURNOVER(Connection,$E$10,,$D100,,$E$4,W$2,W$2)/IF($G100=0,12,$G100),2),"Manual Allocation",AI100))</f>
        <v/>
      </c>
      <c r="X100" s="32" t="str" cm="1">
        <f t="array" ref="X100">IF($D100="","",_xlfn.SWITCH($J100,"Equal allocation",ROUND(($G100+$G100*$H100)/12,2),"Weighted Allocation",ROUND(($G100+$G100*$H100)*_xll.ACCOUNTTURNOVER(Connection,$E$10,,$D100,,$E$4,X$2,X$2)/IF($G100=0,12,$G100),2),"Manual Allocation",AJ100))</f>
        <v/>
      </c>
      <c r="Z100" s="2"/>
    </row>
    <row r="101" spans="7:26" x14ac:dyDescent="0.45">
      <c r="G101" s="59"/>
      <c r="H101" s="18"/>
      <c r="I101" s="18"/>
      <c r="J101" s="17"/>
      <c r="K101" s="17" t="str">
        <f t="shared" si="2"/>
        <v/>
      </c>
      <c r="L101" s="17" t="str">
        <f t="shared" si="3"/>
        <v/>
      </c>
      <c r="M101" s="32" t="str" cm="1">
        <f t="array" ref="M101">IF($D101="","",_xlfn.SWITCH($J101,"Equal allocation",ROUND(($G101+$G101*$H101)/12,2),"Weighted Allocation",ROUND(($G101+$G101*$H101)*_xll.ACCOUNTTURNOVER(Connection,$E$10,,$D101,,$E$4,M$2,M$2)/IF($G101=0,12,$G101),2),"Manual Allocation",Y101))</f>
        <v/>
      </c>
      <c r="N101" s="32" t="str" cm="1">
        <f t="array" ref="N101">IF($D101="","",_xlfn.SWITCH($J101,"Equal allocation",ROUND(($G101+$G101*$H101)/12,2),"Weighted Allocation",ROUND(($G101+$G101*$H101)*_xll.ACCOUNTTURNOVER(Connection,$E$10,,$D101,,$E$4,N$2,N$2)/IF($G101=0,12,$G101),2),"Manual Allocation",Z101))</f>
        <v/>
      </c>
      <c r="O101" s="32" t="str" cm="1">
        <f t="array" ref="O101">IF($D101="","",_xlfn.SWITCH($J101,"Equal allocation",ROUND(($G101+$G101*$H101)/12,2),"Weighted Allocation",ROUND(($G101+$G101*$H101)*_xll.ACCOUNTTURNOVER(Connection,$E$10,,$D101,,$E$4,O$2,O$2)/IF($G101=0,12,$G101),2),"Manual Allocation",AA101))</f>
        <v/>
      </c>
      <c r="P101" s="32" t="str" cm="1">
        <f t="array" ref="P101">IF($D101="","",_xlfn.SWITCH($J101,"Equal allocation",ROUND(($G101+$G101*$H101)/12,2),"Weighted Allocation",ROUND(($G101+$G101*$H101)*_xll.ACCOUNTTURNOVER(Connection,$E$10,,$D101,,$E$4,P$2,P$2)/IF($G101=0,12,$G101),2),"Manual Allocation",AB101))</f>
        <v/>
      </c>
      <c r="Q101" s="32" t="str" cm="1">
        <f t="array" ref="Q101">IF($D101="","",_xlfn.SWITCH($J101,"Equal allocation",ROUND(($G101+$G101*$H101)/12,2),"Weighted Allocation",ROUND(($G101+$G101*$H101)*_xll.ACCOUNTTURNOVER(Connection,$E$10,,$D101,,$E$4,Q$2,Q$2)/IF($G101=0,12,$G101),2),"Manual Allocation",AC101))</f>
        <v/>
      </c>
      <c r="R101" s="32" t="str" cm="1">
        <f t="array" ref="R101">IF($D101="","",_xlfn.SWITCH($J101,"Equal allocation",ROUND(($G101+$G101*$H101)/12,2),"Weighted Allocation",ROUND(($G101+$G101*$H101)*_xll.ACCOUNTTURNOVER(Connection,$E$10,,$D101,,$E$4,R$2,R$2)/IF($G101=0,12,$G101),2),"Manual Allocation",AD101))</f>
        <v/>
      </c>
      <c r="S101" s="32" t="str" cm="1">
        <f t="array" ref="S101">IF($D101="","",_xlfn.SWITCH($J101,"Equal allocation",ROUND(($G101+$G101*$H101)/12,2),"Weighted Allocation",ROUND(($G101+$G101*$H101)*_xll.ACCOUNTTURNOVER(Connection,$E$10,,$D101,,$E$4,S$2,S$2)/IF($G101=0,12,$G101),2),"Manual Allocation",AE101))</f>
        <v/>
      </c>
      <c r="T101" s="32" t="str" cm="1">
        <f t="array" ref="T101">IF($D101="","",_xlfn.SWITCH($J101,"Equal allocation",ROUND(($G101+$G101*$H101)/12,2),"Weighted Allocation",ROUND(($G101+$G101*$H101)*_xll.ACCOUNTTURNOVER(Connection,$E$10,,$D101,,$E$4,T$2,T$2)/IF($G101=0,12,$G101),2),"Manual Allocation",AF101))</f>
        <v/>
      </c>
      <c r="U101" s="32" t="str" cm="1">
        <f t="array" ref="U101">IF($D101="","",_xlfn.SWITCH($J101,"Equal allocation",ROUND(($G101+$G101*$H101)/12,2),"Weighted Allocation",ROUND(($G101+$G101*$H101)*_xll.ACCOUNTTURNOVER(Connection,$E$10,,$D101,,$E$4,U$2,U$2)/IF($G101=0,12,$G101),2),"Manual Allocation",AG101))</f>
        <v/>
      </c>
      <c r="V101" s="32" t="str" cm="1">
        <f t="array" ref="V101">IF($D101="","",_xlfn.SWITCH($J101,"Equal allocation",ROUND(($G101+$G101*$H101)/12,2),"Weighted Allocation",ROUND(($G101+$G101*$H101)*_xll.ACCOUNTTURNOVER(Connection,$E$10,,$D101,,$E$4,V$2,V$2)/IF($G101=0,12,$G101),2),"Manual Allocation",AH101))</f>
        <v/>
      </c>
      <c r="W101" s="32" t="str" cm="1">
        <f t="array" ref="W101">IF($D101="","",_xlfn.SWITCH($J101,"Equal allocation",ROUND(($G101+$G101*$H101)/12,2),"Weighted Allocation",ROUND(($G101+$G101*$H101)*_xll.ACCOUNTTURNOVER(Connection,$E$10,,$D101,,$E$4,W$2,W$2)/IF($G101=0,12,$G101),2),"Manual Allocation",AI101))</f>
        <v/>
      </c>
      <c r="X101" s="32" t="str" cm="1">
        <f t="array" ref="X101">IF($D101="","",_xlfn.SWITCH($J101,"Equal allocation",ROUND(($G101+$G101*$H101)/12,2),"Weighted Allocation",ROUND(($G101+$G101*$H101)*_xll.ACCOUNTTURNOVER(Connection,$E$10,,$D101,,$E$4,X$2,X$2)/IF($G101=0,12,$G101),2),"Manual Allocation",AJ101))</f>
        <v/>
      </c>
      <c r="Z101" s="2"/>
    </row>
    <row r="102" spans="7:26" x14ac:dyDescent="0.45">
      <c r="G102" s="59"/>
      <c r="H102" s="18"/>
      <c r="I102" s="18"/>
      <c r="J102" s="17"/>
      <c r="K102" s="17" t="str">
        <f t="shared" si="2"/>
        <v/>
      </c>
      <c r="L102" s="17" t="str">
        <f t="shared" si="3"/>
        <v/>
      </c>
      <c r="M102" s="32" t="str" cm="1">
        <f t="array" ref="M102">IF($D102="","",_xlfn.SWITCH($J102,"Equal allocation",ROUND(($G102+$G102*$H102)/12,2),"Weighted Allocation",ROUND(($G102+$G102*$H102)*_xll.ACCOUNTTURNOVER(Connection,$E$10,,$D102,,$E$4,M$2,M$2)/IF($G102=0,12,$G102),2),"Manual Allocation",Y102))</f>
        <v/>
      </c>
      <c r="N102" s="32" t="str" cm="1">
        <f t="array" ref="N102">IF($D102="","",_xlfn.SWITCH($J102,"Equal allocation",ROUND(($G102+$G102*$H102)/12,2),"Weighted Allocation",ROUND(($G102+$G102*$H102)*_xll.ACCOUNTTURNOVER(Connection,$E$10,,$D102,,$E$4,N$2,N$2)/IF($G102=0,12,$G102),2),"Manual Allocation",Z102))</f>
        <v/>
      </c>
      <c r="O102" s="32" t="str" cm="1">
        <f t="array" ref="O102">IF($D102="","",_xlfn.SWITCH($J102,"Equal allocation",ROUND(($G102+$G102*$H102)/12,2),"Weighted Allocation",ROUND(($G102+$G102*$H102)*_xll.ACCOUNTTURNOVER(Connection,$E$10,,$D102,,$E$4,O$2,O$2)/IF($G102=0,12,$G102),2),"Manual Allocation",AA102))</f>
        <v/>
      </c>
      <c r="P102" s="32" t="str" cm="1">
        <f t="array" ref="P102">IF($D102="","",_xlfn.SWITCH($J102,"Equal allocation",ROUND(($G102+$G102*$H102)/12,2),"Weighted Allocation",ROUND(($G102+$G102*$H102)*_xll.ACCOUNTTURNOVER(Connection,$E$10,,$D102,,$E$4,P$2,P$2)/IF($G102=0,12,$G102),2),"Manual Allocation",AB102))</f>
        <v/>
      </c>
      <c r="Q102" s="32" t="str" cm="1">
        <f t="array" ref="Q102">IF($D102="","",_xlfn.SWITCH($J102,"Equal allocation",ROUND(($G102+$G102*$H102)/12,2),"Weighted Allocation",ROUND(($G102+$G102*$H102)*_xll.ACCOUNTTURNOVER(Connection,$E$10,,$D102,,$E$4,Q$2,Q$2)/IF($G102=0,12,$G102),2),"Manual Allocation",AC102))</f>
        <v/>
      </c>
      <c r="R102" s="32" t="str" cm="1">
        <f t="array" ref="R102">IF($D102="","",_xlfn.SWITCH($J102,"Equal allocation",ROUND(($G102+$G102*$H102)/12,2),"Weighted Allocation",ROUND(($G102+$G102*$H102)*_xll.ACCOUNTTURNOVER(Connection,$E$10,,$D102,,$E$4,R$2,R$2)/IF($G102=0,12,$G102),2),"Manual Allocation",AD102))</f>
        <v/>
      </c>
      <c r="S102" s="32" t="str" cm="1">
        <f t="array" ref="S102">IF($D102="","",_xlfn.SWITCH($J102,"Equal allocation",ROUND(($G102+$G102*$H102)/12,2),"Weighted Allocation",ROUND(($G102+$G102*$H102)*_xll.ACCOUNTTURNOVER(Connection,$E$10,,$D102,,$E$4,S$2,S$2)/IF($G102=0,12,$G102),2),"Manual Allocation",AE102))</f>
        <v/>
      </c>
      <c r="T102" s="32" t="str" cm="1">
        <f t="array" ref="T102">IF($D102="","",_xlfn.SWITCH($J102,"Equal allocation",ROUND(($G102+$G102*$H102)/12,2),"Weighted Allocation",ROUND(($G102+$G102*$H102)*_xll.ACCOUNTTURNOVER(Connection,$E$10,,$D102,,$E$4,T$2,T$2)/IF($G102=0,12,$G102),2),"Manual Allocation",AF102))</f>
        <v/>
      </c>
      <c r="U102" s="32" t="str" cm="1">
        <f t="array" ref="U102">IF($D102="","",_xlfn.SWITCH($J102,"Equal allocation",ROUND(($G102+$G102*$H102)/12,2),"Weighted Allocation",ROUND(($G102+$G102*$H102)*_xll.ACCOUNTTURNOVER(Connection,$E$10,,$D102,,$E$4,U$2,U$2)/IF($G102=0,12,$G102),2),"Manual Allocation",AG102))</f>
        <v/>
      </c>
      <c r="V102" s="32" t="str" cm="1">
        <f t="array" ref="V102">IF($D102="","",_xlfn.SWITCH($J102,"Equal allocation",ROUND(($G102+$G102*$H102)/12,2),"Weighted Allocation",ROUND(($G102+$G102*$H102)*_xll.ACCOUNTTURNOVER(Connection,$E$10,,$D102,,$E$4,V$2,V$2)/IF($G102=0,12,$G102),2),"Manual Allocation",AH102))</f>
        <v/>
      </c>
      <c r="W102" s="32" t="str" cm="1">
        <f t="array" ref="W102">IF($D102="","",_xlfn.SWITCH($J102,"Equal allocation",ROUND(($G102+$G102*$H102)/12,2),"Weighted Allocation",ROUND(($G102+$G102*$H102)*_xll.ACCOUNTTURNOVER(Connection,$E$10,,$D102,,$E$4,W$2,W$2)/IF($G102=0,12,$G102),2),"Manual Allocation",AI102))</f>
        <v/>
      </c>
      <c r="X102" s="32" t="str" cm="1">
        <f t="array" ref="X102">IF($D102="","",_xlfn.SWITCH($J102,"Equal allocation",ROUND(($G102+$G102*$H102)/12,2),"Weighted Allocation",ROUND(($G102+$G102*$H102)*_xll.ACCOUNTTURNOVER(Connection,$E$10,,$D102,,$E$4,X$2,X$2)/IF($G102=0,12,$G102),2),"Manual Allocation",AJ102))</f>
        <v/>
      </c>
      <c r="Z102" s="2"/>
    </row>
    <row r="103" spans="7:26" x14ac:dyDescent="0.45">
      <c r="G103" s="59"/>
      <c r="H103" s="18"/>
      <c r="I103" s="18"/>
      <c r="J103" s="17"/>
      <c r="K103" s="17" t="str">
        <f t="shared" si="2"/>
        <v/>
      </c>
      <c r="L103" s="17" t="str">
        <f t="shared" si="3"/>
        <v/>
      </c>
      <c r="M103" s="32" t="str" cm="1">
        <f t="array" ref="M103">IF($D103="","",_xlfn.SWITCH($J103,"Equal allocation",ROUND(($G103+$G103*$H103)/12,2),"Weighted Allocation",ROUND(($G103+$G103*$H103)*_xll.ACCOUNTTURNOVER(Connection,$E$10,,$D103,,$E$4,M$2,M$2)/IF($G103=0,12,$G103),2),"Manual Allocation",Y103))</f>
        <v/>
      </c>
      <c r="N103" s="32" t="str" cm="1">
        <f t="array" ref="N103">IF($D103="","",_xlfn.SWITCH($J103,"Equal allocation",ROUND(($G103+$G103*$H103)/12,2),"Weighted Allocation",ROUND(($G103+$G103*$H103)*_xll.ACCOUNTTURNOVER(Connection,$E$10,,$D103,,$E$4,N$2,N$2)/IF($G103=0,12,$G103),2),"Manual Allocation",Z103))</f>
        <v/>
      </c>
      <c r="O103" s="32" t="str" cm="1">
        <f t="array" ref="O103">IF($D103="","",_xlfn.SWITCH($J103,"Equal allocation",ROUND(($G103+$G103*$H103)/12,2),"Weighted Allocation",ROUND(($G103+$G103*$H103)*_xll.ACCOUNTTURNOVER(Connection,$E$10,,$D103,,$E$4,O$2,O$2)/IF($G103=0,12,$G103),2),"Manual Allocation",AA103))</f>
        <v/>
      </c>
      <c r="P103" s="32" t="str" cm="1">
        <f t="array" ref="P103">IF($D103="","",_xlfn.SWITCH($J103,"Equal allocation",ROUND(($G103+$G103*$H103)/12,2),"Weighted Allocation",ROUND(($G103+$G103*$H103)*_xll.ACCOUNTTURNOVER(Connection,$E$10,,$D103,,$E$4,P$2,P$2)/IF($G103=0,12,$G103),2),"Manual Allocation",AB103))</f>
        <v/>
      </c>
      <c r="Q103" s="32" t="str" cm="1">
        <f t="array" ref="Q103">IF($D103="","",_xlfn.SWITCH($J103,"Equal allocation",ROUND(($G103+$G103*$H103)/12,2),"Weighted Allocation",ROUND(($G103+$G103*$H103)*_xll.ACCOUNTTURNOVER(Connection,$E$10,,$D103,,$E$4,Q$2,Q$2)/IF($G103=0,12,$G103),2),"Manual Allocation",AC103))</f>
        <v/>
      </c>
      <c r="R103" s="32" t="str" cm="1">
        <f t="array" ref="R103">IF($D103="","",_xlfn.SWITCH($J103,"Equal allocation",ROUND(($G103+$G103*$H103)/12,2),"Weighted Allocation",ROUND(($G103+$G103*$H103)*_xll.ACCOUNTTURNOVER(Connection,$E$10,,$D103,,$E$4,R$2,R$2)/IF($G103=0,12,$G103),2),"Manual Allocation",AD103))</f>
        <v/>
      </c>
      <c r="S103" s="32" t="str" cm="1">
        <f t="array" ref="S103">IF($D103="","",_xlfn.SWITCH($J103,"Equal allocation",ROUND(($G103+$G103*$H103)/12,2),"Weighted Allocation",ROUND(($G103+$G103*$H103)*_xll.ACCOUNTTURNOVER(Connection,$E$10,,$D103,,$E$4,S$2,S$2)/IF($G103=0,12,$G103),2),"Manual Allocation",AE103))</f>
        <v/>
      </c>
      <c r="T103" s="32" t="str" cm="1">
        <f t="array" ref="T103">IF($D103="","",_xlfn.SWITCH($J103,"Equal allocation",ROUND(($G103+$G103*$H103)/12,2),"Weighted Allocation",ROUND(($G103+$G103*$H103)*_xll.ACCOUNTTURNOVER(Connection,$E$10,,$D103,,$E$4,T$2,T$2)/IF($G103=0,12,$G103),2),"Manual Allocation",AF103))</f>
        <v/>
      </c>
      <c r="U103" s="32" t="str" cm="1">
        <f t="array" ref="U103">IF($D103="","",_xlfn.SWITCH($J103,"Equal allocation",ROUND(($G103+$G103*$H103)/12,2),"Weighted Allocation",ROUND(($G103+$G103*$H103)*_xll.ACCOUNTTURNOVER(Connection,$E$10,,$D103,,$E$4,U$2,U$2)/IF($G103=0,12,$G103),2),"Manual Allocation",AG103))</f>
        <v/>
      </c>
      <c r="V103" s="32" t="str" cm="1">
        <f t="array" ref="V103">IF($D103="","",_xlfn.SWITCH($J103,"Equal allocation",ROUND(($G103+$G103*$H103)/12,2),"Weighted Allocation",ROUND(($G103+$G103*$H103)*_xll.ACCOUNTTURNOVER(Connection,$E$10,,$D103,,$E$4,V$2,V$2)/IF($G103=0,12,$G103),2),"Manual Allocation",AH103))</f>
        <v/>
      </c>
      <c r="W103" s="32" t="str" cm="1">
        <f t="array" ref="W103">IF($D103="","",_xlfn.SWITCH($J103,"Equal allocation",ROUND(($G103+$G103*$H103)/12,2),"Weighted Allocation",ROUND(($G103+$G103*$H103)*_xll.ACCOUNTTURNOVER(Connection,$E$10,,$D103,,$E$4,W$2,W$2)/IF($G103=0,12,$G103),2),"Manual Allocation",AI103))</f>
        <v/>
      </c>
      <c r="X103" s="32" t="str" cm="1">
        <f t="array" ref="X103">IF($D103="","",_xlfn.SWITCH($J103,"Equal allocation",ROUND(($G103+$G103*$H103)/12,2),"Weighted Allocation",ROUND(($G103+$G103*$H103)*_xll.ACCOUNTTURNOVER(Connection,$E$10,,$D103,,$E$4,X$2,X$2)/IF($G103=0,12,$G103),2),"Manual Allocation",AJ103))</f>
        <v/>
      </c>
      <c r="Z103" s="2"/>
    </row>
    <row r="104" spans="7:26" x14ac:dyDescent="0.45">
      <c r="G104" s="59"/>
      <c r="H104" s="18"/>
      <c r="I104" s="18"/>
      <c r="J104" s="17"/>
      <c r="K104" s="17" t="str">
        <f t="shared" si="2"/>
        <v/>
      </c>
      <c r="L104" s="17" t="str">
        <f t="shared" si="3"/>
        <v/>
      </c>
      <c r="M104" s="32" t="str" cm="1">
        <f t="array" ref="M104">IF($D104="","",_xlfn.SWITCH($J104,"Equal allocation",ROUND(($G104+$G104*$H104)/12,2),"Weighted Allocation",ROUND(($G104+$G104*$H104)*_xll.ACCOUNTTURNOVER(Connection,$E$10,,$D104,,$E$4,M$2,M$2)/IF($G104=0,12,$G104),2),"Manual Allocation",Y104))</f>
        <v/>
      </c>
      <c r="N104" s="32" t="str" cm="1">
        <f t="array" ref="N104">IF($D104="","",_xlfn.SWITCH($J104,"Equal allocation",ROUND(($G104+$G104*$H104)/12,2),"Weighted Allocation",ROUND(($G104+$G104*$H104)*_xll.ACCOUNTTURNOVER(Connection,$E$10,,$D104,,$E$4,N$2,N$2)/IF($G104=0,12,$G104),2),"Manual Allocation",Z104))</f>
        <v/>
      </c>
      <c r="O104" s="32" t="str" cm="1">
        <f t="array" ref="O104">IF($D104="","",_xlfn.SWITCH($J104,"Equal allocation",ROUND(($G104+$G104*$H104)/12,2),"Weighted Allocation",ROUND(($G104+$G104*$H104)*_xll.ACCOUNTTURNOVER(Connection,$E$10,,$D104,,$E$4,O$2,O$2)/IF($G104=0,12,$G104),2),"Manual Allocation",AA104))</f>
        <v/>
      </c>
      <c r="P104" s="32" t="str" cm="1">
        <f t="array" ref="P104">IF($D104="","",_xlfn.SWITCH($J104,"Equal allocation",ROUND(($G104+$G104*$H104)/12,2),"Weighted Allocation",ROUND(($G104+$G104*$H104)*_xll.ACCOUNTTURNOVER(Connection,$E$10,,$D104,,$E$4,P$2,P$2)/IF($G104=0,12,$G104),2),"Manual Allocation",AB104))</f>
        <v/>
      </c>
      <c r="Q104" s="32" t="str" cm="1">
        <f t="array" ref="Q104">IF($D104="","",_xlfn.SWITCH($J104,"Equal allocation",ROUND(($G104+$G104*$H104)/12,2),"Weighted Allocation",ROUND(($G104+$G104*$H104)*_xll.ACCOUNTTURNOVER(Connection,$E$10,,$D104,,$E$4,Q$2,Q$2)/IF($G104=0,12,$G104),2),"Manual Allocation",AC104))</f>
        <v/>
      </c>
      <c r="R104" s="32" t="str" cm="1">
        <f t="array" ref="R104">IF($D104="","",_xlfn.SWITCH($J104,"Equal allocation",ROUND(($G104+$G104*$H104)/12,2),"Weighted Allocation",ROUND(($G104+$G104*$H104)*_xll.ACCOUNTTURNOVER(Connection,$E$10,,$D104,,$E$4,R$2,R$2)/IF($G104=0,12,$G104),2),"Manual Allocation",AD104))</f>
        <v/>
      </c>
      <c r="S104" s="32" t="str" cm="1">
        <f t="array" ref="S104">IF($D104="","",_xlfn.SWITCH($J104,"Equal allocation",ROUND(($G104+$G104*$H104)/12,2),"Weighted Allocation",ROUND(($G104+$G104*$H104)*_xll.ACCOUNTTURNOVER(Connection,$E$10,,$D104,,$E$4,S$2,S$2)/IF($G104=0,12,$G104),2),"Manual Allocation",AE104))</f>
        <v/>
      </c>
      <c r="T104" s="32" t="str" cm="1">
        <f t="array" ref="T104">IF($D104="","",_xlfn.SWITCH($J104,"Equal allocation",ROUND(($G104+$G104*$H104)/12,2),"Weighted Allocation",ROUND(($G104+$G104*$H104)*_xll.ACCOUNTTURNOVER(Connection,$E$10,,$D104,,$E$4,T$2,T$2)/IF($G104=0,12,$G104),2),"Manual Allocation",AF104))</f>
        <v/>
      </c>
      <c r="U104" s="32" t="str" cm="1">
        <f t="array" ref="U104">IF($D104="","",_xlfn.SWITCH($J104,"Equal allocation",ROUND(($G104+$G104*$H104)/12,2),"Weighted Allocation",ROUND(($G104+$G104*$H104)*_xll.ACCOUNTTURNOVER(Connection,$E$10,,$D104,,$E$4,U$2,U$2)/IF($G104=0,12,$G104),2),"Manual Allocation",AG104))</f>
        <v/>
      </c>
      <c r="V104" s="32" t="str" cm="1">
        <f t="array" ref="V104">IF($D104="","",_xlfn.SWITCH($J104,"Equal allocation",ROUND(($G104+$G104*$H104)/12,2),"Weighted Allocation",ROUND(($G104+$G104*$H104)*_xll.ACCOUNTTURNOVER(Connection,$E$10,,$D104,,$E$4,V$2,V$2)/IF($G104=0,12,$G104),2),"Manual Allocation",AH104))</f>
        <v/>
      </c>
      <c r="W104" s="32" t="str" cm="1">
        <f t="array" ref="W104">IF($D104="","",_xlfn.SWITCH($J104,"Equal allocation",ROUND(($G104+$G104*$H104)/12,2),"Weighted Allocation",ROUND(($G104+$G104*$H104)*_xll.ACCOUNTTURNOVER(Connection,$E$10,,$D104,,$E$4,W$2,W$2)/IF($G104=0,12,$G104),2),"Manual Allocation",AI104))</f>
        <v/>
      </c>
      <c r="X104" s="32" t="str" cm="1">
        <f t="array" ref="X104">IF($D104="","",_xlfn.SWITCH($J104,"Equal allocation",ROUND(($G104+$G104*$H104)/12,2),"Weighted Allocation",ROUND(($G104+$G104*$H104)*_xll.ACCOUNTTURNOVER(Connection,$E$10,,$D104,,$E$4,X$2,X$2)/IF($G104=0,12,$G104),2),"Manual Allocation",AJ104))</f>
        <v/>
      </c>
      <c r="Z104" s="2"/>
    </row>
    <row r="105" spans="7:26" x14ac:dyDescent="0.45">
      <c r="G105" s="59"/>
      <c r="H105" s="18"/>
      <c r="I105" s="18"/>
      <c r="J105" s="17"/>
      <c r="K105" s="17" t="str">
        <f t="shared" si="2"/>
        <v/>
      </c>
      <c r="L105" s="17" t="str">
        <f t="shared" si="3"/>
        <v/>
      </c>
      <c r="M105" s="32" t="str" cm="1">
        <f t="array" ref="M105">IF($D105="","",_xlfn.SWITCH($J105,"Equal allocation",ROUND(($G105+$G105*$H105)/12,2),"Weighted Allocation",ROUND(($G105+$G105*$H105)*_xll.ACCOUNTTURNOVER(Connection,$E$10,,$D105,,$E$4,M$2,M$2)/IF($G105=0,12,$G105),2),"Manual Allocation",Y105))</f>
        <v/>
      </c>
      <c r="N105" s="32" t="str" cm="1">
        <f t="array" ref="N105">IF($D105="","",_xlfn.SWITCH($J105,"Equal allocation",ROUND(($G105+$G105*$H105)/12,2),"Weighted Allocation",ROUND(($G105+$G105*$H105)*_xll.ACCOUNTTURNOVER(Connection,$E$10,,$D105,,$E$4,N$2,N$2)/IF($G105=0,12,$G105),2),"Manual Allocation",Z105))</f>
        <v/>
      </c>
      <c r="O105" s="32" t="str" cm="1">
        <f t="array" ref="O105">IF($D105="","",_xlfn.SWITCH($J105,"Equal allocation",ROUND(($G105+$G105*$H105)/12,2),"Weighted Allocation",ROUND(($G105+$G105*$H105)*_xll.ACCOUNTTURNOVER(Connection,$E$10,,$D105,,$E$4,O$2,O$2)/IF($G105=0,12,$G105),2),"Manual Allocation",AA105))</f>
        <v/>
      </c>
      <c r="P105" s="32" t="str" cm="1">
        <f t="array" ref="P105">IF($D105="","",_xlfn.SWITCH($J105,"Equal allocation",ROUND(($G105+$G105*$H105)/12,2),"Weighted Allocation",ROUND(($G105+$G105*$H105)*_xll.ACCOUNTTURNOVER(Connection,$E$10,,$D105,,$E$4,P$2,P$2)/IF($G105=0,12,$G105),2),"Manual Allocation",AB105))</f>
        <v/>
      </c>
      <c r="Q105" s="32" t="str" cm="1">
        <f t="array" ref="Q105">IF($D105="","",_xlfn.SWITCH($J105,"Equal allocation",ROUND(($G105+$G105*$H105)/12,2),"Weighted Allocation",ROUND(($G105+$G105*$H105)*_xll.ACCOUNTTURNOVER(Connection,$E$10,,$D105,,$E$4,Q$2,Q$2)/IF($G105=0,12,$G105),2),"Manual Allocation",AC105))</f>
        <v/>
      </c>
      <c r="R105" s="32" t="str" cm="1">
        <f t="array" ref="R105">IF($D105="","",_xlfn.SWITCH($J105,"Equal allocation",ROUND(($G105+$G105*$H105)/12,2),"Weighted Allocation",ROUND(($G105+$G105*$H105)*_xll.ACCOUNTTURNOVER(Connection,$E$10,,$D105,,$E$4,R$2,R$2)/IF($G105=0,12,$G105),2),"Manual Allocation",AD105))</f>
        <v/>
      </c>
      <c r="S105" s="32" t="str" cm="1">
        <f t="array" ref="S105">IF($D105="","",_xlfn.SWITCH($J105,"Equal allocation",ROUND(($G105+$G105*$H105)/12,2),"Weighted Allocation",ROUND(($G105+$G105*$H105)*_xll.ACCOUNTTURNOVER(Connection,$E$10,,$D105,,$E$4,S$2,S$2)/IF($G105=0,12,$G105),2),"Manual Allocation",AE105))</f>
        <v/>
      </c>
      <c r="T105" s="32" t="str" cm="1">
        <f t="array" ref="T105">IF($D105="","",_xlfn.SWITCH($J105,"Equal allocation",ROUND(($G105+$G105*$H105)/12,2),"Weighted Allocation",ROUND(($G105+$G105*$H105)*_xll.ACCOUNTTURNOVER(Connection,$E$10,,$D105,,$E$4,T$2,T$2)/IF($G105=0,12,$G105),2),"Manual Allocation",AF105))</f>
        <v/>
      </c>
      <c r="U105" s="32" t="str" cm="1">
        <f t="array" ref="U105">IF($D105="","",_xlfn.SWITCH($J105,"Equal allocation",ROUND(($G105+$G105*$H105)/12,2),"Weighted Allocation",ROUND(($G105+$G105*$H105)*_xll.ACCOUNTTURNOVER(Connection,$E$10,,$D105,,$E$4,U$2,U$2)/IF($G105=0,12,$G105),2),"Manual Allocation",AG105))</f>
        <v/>
      </c>
      <c r="V105" s="32" t="str" cm="1">
        <f t="array" ref="V105">IF($D105="","",_xlfn.SWITCH($J105,"Equal allocation",ROUND(($G105+$G105*$H105)/12,2),"Weighted Allocation",ROUND(($G105+$G105*$H105)*_xll.ACCOUNTTURNOVER(Connection,$E$10,,$D105,,$E$4,V$2,V$2)/IF($G105=0,12,$G105),2),"Manual Allocation",AH105))</f>
        <v/>
      </c>
      <c r="W105" s="32" t="str" cm="1">
        <f t="array" ref="W105">IF($D105="","",_xlfn.SWITCH($J105,"Equal allocation",ROUND(($G105+$G105*$H105)/12,2),"Weighted Allocation",ROUND(($G105+$G105*$H105)*_xll.ACCOUNTTURNOVER(Connection,$E$10,,$D105,,$E$4,W$2,W$2)/IF($G105=0,12,$G105),2),"Manual Allocation",AI105))</f>
        <v/>
      </c>
      <c r="X105" s="32" t="str" cm="1">
        <f t="array" ref="X105">IF($D105="","",_xlfn.SWITCH($J105,"Equal allocation",ROUND(($G105+$G105*$H105)/12,2),"Weighted Allocation",ROUND(($G105+$G105*$H105)*_xll.ACCOUNTTURNOVER(Connection,$E$10,,$D105,,$E$4,X$2,X$2)/IF($G105=0,12,$G105),2),"Manual Allocation",AJ105))</f>
        <v/>
      </c>
      <c r="Z105" s="2"/>
    </row>
    <row r="106" spans="7:26" x14ac:dyDescent="0.45">
      <c r="G106" s="59"/>
      <c r="H106" s="18"/>
      <c r="I106" s="18"/>
      <c r="J106" s="17"/>
      <c r="K106" s="17" t="str">
        <f t="shared" si="2"/>
        <v/>
      </c>
      <c r="L106" s="17" t="str">
        <f t="shared" si="3"/>
        <v/>
      </c>
      <c r="M106" s="32" t="str" cm="1">
        <f t="array" ref="M106">IF($D106="","",_xlfn.SWITCH($J106,"Equal allocation",ROUND(($G106+$G106*$H106)/12,2),"Weighted Allocation",ROUND(($G106+$G106*$H106)*_xll.ACCOUNTTURNOVER(Connection,$E$10,,$D106,,$E$4,M$2,M$2)/IF($G106=0,12,$G106),2),"Manual Allocation",Y106))</f>
        <v/>
      </c>
      <c r="N106" s="32" t="str" cm="1">
        <f t="array" ref="N106">IF($D106="","",_xlfn.SWITCH($J106,"Equal allocation",ROUND(($G106+$G106*$H106)/12,2),"Weighted Allocation",ROUND(($G106+$G106*$H106)*_xll.ACCOUNTTURNOVER(Connection,$E$10,,$D106,,$E$4,N$2,N$2)/IF($G106=0,12,$G106),2),"Manual Allocation",Z106))</f>
        <v/>
      </c>
      <c r="O106" s="32" t="str" cm="1">
        <f t="array" ref="O106">IF($D106="","",_xlfn.SWITCH($J106,"Equal allocation",ROUND(($G106+$G106*$H106)/12,2),"Weighted Allocation",ROUND(($G106+$G106*$H106)*_xll.ACCOUNTTURNOVER(Connection,$E$10,,$D106,,$E$4,O$2,O$2)/IF($G106=0,12,$G106),2),"Manual Allocation",AA106))</f>
        <v/>
      </c>
      <c r="P106" s="32" t="str" cm="1">
        <f t="array" ref="P106">IF($D106="","",_xlfn.SWITCH($J106,"Equal allocation",ROUND(($G106+$G106*$H106)/12,2),"Weighted Allocation",ROUND(($G106+$G106*$H106)*_xll.ACCOUNTTURNOVER(Connection,$E$10,,$D106,,$E$4,P$2,P$2)/IF($G106=0,12,$G106),2),"Manual Allocation",AB106))</f>
        <v/>
      </c>
      <c r="Q106" s="32" t="str" cm="1">
        <f t="array" ref="Q106">IF($D106="","",_xlfn.SWITCH($J106,"Equal allocation",ROUND(($G106+$G106*$H106)/12,2),"Weighted Allocation",ROUND(($G106+$G106*$H106)*_xll.ACCOUNTTURNOVER(Connection,$E$10,,$D106,,$E$4,Q$2,Q$2)/IF($G106=0,12,$G106),2),"Manual Allocation",AC106))</f>
        <v/>
      </c>
      <c r="R106" s="32" t="str" cm="1">
        <f t="array" ref="R106">IF($D106="","",_xlfn.SWITCH($J106,"Equal allocation",ROUND(($G106+$G106*$H106)/12,2),"Weighted Allocation",ROUND(($G106+$G106*$H106)*_xll.ACCOUNTTURNOVER(Connection,$E$10,,$D106,,$E$4,R$2,R$2)/IF($G106=0,12,$G106),2),"Manual Allocation",AD106))</f>
        <v/>
      </c>
      <c r="S106" s="32" t="str" cm="1">
        <f t="array" ref="S106">IF($D106="","",_xlfn.SWITCH($J106,"Equal allocation",ROUND(($G106+$G106*$H106)/12,2),"Weighted Allocation",ROUND(($G106+$G106*$H106)*_xll.ACCOUNTTURNOVER(Connection,$E$10,,$D106,,$E$4,S$2,S$2)/IF($G106=0,12,$G106),2),"Manual Allocation",AE106))</f>
        <v/>
      </c>
      <c r="T106" s="32" t="str" cm="1">
        <f t="array" ref="T106">IF($D106="","",_xlfn.SWITCH($J106,"Equal allocation",ROUND(($G106+$G106*$H106)/12,2),"Weighted Allocation",ROUND(($G106+$G106*$H106)*_xll.ACCOUNTTURNOVER(Connection,$E$10,,$D106,,$E$4,T$2,T$2)/IF($G106=0,12,$G106),2),"Manual Allocation",AF106))</f>
        <v/>
      </c>
      <c r="U106" s="32" t="str" cm="1">
        <f t="array" ref="U106">IF($D106="","",_xlfn.SWITCH($J106,"Equal allocation",ROUND(($G106+$G106*$H106)/12,2),"Weighted Allocation",ROUND(($G106+$G106*$H106)*_xll.ACCOUNTTURNOVER(Connection,$E$10,,$D106,,$E$4,U$2,U$2)/IF($G106=0,12,$G106),2),"Manual Allocation",AG106))</f>
        <v/>
      </c>
      <c r="V106" s="32" t="str" cm="1">
        <f t="array" ref="V106">IF($D106="","",_xlfn.SWITCH($J106,"Equal allocation",ROUND(($G106+$G106*$H106)/12,2),"Weighted Allocation",ROUND(($G106+$G106*$H106)*_xll.ACCOUNTTURNOVER(Connection,$E$10,,$D106,,$E$4,V$2,V$2)/IF($G106=0,12,$G106),2),"Manual Allocation",AH106))</f>
        <v/>
      </c>
      <c r="W106" s="32" t="str" cm="1">
        <f t="array" ref="W106">IF($D106="","",_xlfn.SWITCH($J106,"Equal allocation",ROUND(($G106+$G106*$H106)/12,2),"Weighted Allocation",ROUND(($G106+$G106*$H106)*_xll.ACCOUNTTURNOVER(Connection,$E$10,,$D106,,$E$4,W$2,W$2)/IF($G106=0,12,$G106),2),"Manual Allocation",AI106))</f>
        <v/>
      </c>
      <c r="X106" s="32" t="str" cm="1">
        <f t="array" ref="X106">IF($D106="","",_xlfn.SWITCH($J106,"Equal allocation",ROUND(($G106+$G106*$H106)/12,2),"Weighted Allocation",ROUND(($G106+$G106*$H106)*_xll.ACCOUNTTURNOVER(Connection,$E$10,,$D106,,$E$4,X$2,X$2)/IF($G106=0,12,$G106),2),"Manual Allocation",AJ106))</f>
        <v/>
      </c>
      <c r="Z106" s="2"/>
    </row>
    <row r="107" spans="7:26" x14ac:dyDescent="0.45">
      <c r="G107" s="59"/>
      <c r="H107" s="18"/>
      <c r="I107" s="18"/>
      <c r="J107" s="17"/>
      <c r="K107" s="17" t="str">
        <f t="shared" si="2"/>
        <v/>
      </c>
      <c r="L107" s="17" t="str">
        <f t="shared" si="3"/>
        <v/>
      </c>
      <c r="M107" s="32" t="str" cm="1">
        <f t="array" ref="M107">IF($D107="","",_xlfn.SWITCH($J107,"Equal allocation",ROUND(($G107+$G107*$H107)/12,2),"Weighted Allocation",ROUND(($G107+$G107*$H107)*_xll.ACCOUNTTURNOVER(Connection,$E$10,,$D107,,$E$4,M$2,M$2)/IF($G107=0,12,$G107),2),"Manual Allocation",Y107))</f>
        <v/>
      </c>
      <c r="N107" s="32" t="str" cm="1">
        <f t="array" ref="N107">IF($D107="","",_xlfn.SWITCH($J107,"Equal allocation",ROUND(($G107+$G107*$H107)/12,2),"Weighted Allocation",ROUND(($G107+$G107*$H107)*_xll.ACCOUNTTURNOVER(Connection,$E$10,,$D107,,$E$4,N$2,N$2)/IF($G107=0,12,$G107),2),"Manual Allocation",Z107))</f>
        <v/>
      </c>
      <c r="O107" s="32" t="str" cm="1">
        <f t="array" ref="O107">IF($D107="","",_xlfn.SWITCH($J107,"Equal allocation",ROUND(($G107+$G107*$H107)/12,2),"Weighted Allocation",ROUND(($G107+$G107*$H107)*_xll.ACCOUNTTURNOVER(Connection,$E$10,,$D107,,$E$4,O$2,O$2)/IF($G107=0,12,$G107),2),"Manual Allocation",AA107))</f>
        <v/>
      </c>
      <c r="P107" s="32" t="str" cm="1">
        <f t="array" ref="P107">IF($D107="","",_xlfn.SWITCH($J107,"Equal allocation",ROUND(($G107+$G107*$H107)/12,2),"Weighted Allocation",ROUND(($G107+$G107*$H107)*_xll.ACCOUNTTURNOVER(Connection,$E$10,,$D107,,$E$4,P$2,P$2)/IF($G107=0,12,$G107),2),"Manual Allocation",AB107))</f>
        <v/>
      </c>
      <c r="Q107" s="32" t="str" cm="1">
        <f t="array" ref="Q107">IF($D107="","",_xlfn.SWITCH($J107,"Equal allocation",ROUND(($G107+$G107*$H107)/12,2),"Weighted Allocation",ROUND(($G107+$G107*$H107)*_xll.ACCOUNTTURNOVER(Connection,$E$10,,$D107,,$E$4,Q$2,Q$2)/IF($G107=0,12,$G107),2),"Manual Allocation",AC107))</f>
        <v/>
      </c>
      <c r="R107" s="32" t="str" cm="1">
        <f t="array" ref="R107">IF($D107="","",_xlfn.SWITCH($J107,"Equal allocation",ROUND(($G107+$G107*$H107)/12,2),"Weighted Allocation",ROUND(($G107+$G107*$H107)*_xll.ACCOUNTTURNOVER(Connection,$E$10,,$D107,,$E$4,R$2,R$2)/IF($G107=0,12,$G107),2),"Manual Allocation",AD107))</f>
        <v/>
      </c>
      <c r="S107" s="32" t="str" cm="1">
        <f t="array" ref="S107">IF($D107="","",_xlfn.SWITCH($J107,"Equal allocation",ROUND(($G107+$G107*$H107)/12,2),"Weighted Allocation",ROUND(($G107+$G107*$H107)*_xll.ACCOUNTTURNOVER(Connection,$E$10,,$D107,,$E$4,S$2,S$2)/IF($G107=0,12,$G107),2),"Manual Allocation",AE107))</f>
        <v/>
      </c>
      <c r="T107" s="32" t="str" cm="1">
        <f t="array" ref="T107">IF($D107="","",_xlfn.SWITCH($J107,"Equal allocation",ROUND(($G107+$G107*$H107)/12,2),"Weighted Allocation",ROUND(($G107+$G107*$H107)*_xll.ACCOUNTTURNOVER(Connection,$E$10,,$D107,,$E$4,T$2,T$2)/IF($G107=0,12,$G107),2),"Manual Allocation",AF107))</f>
        <v/>
      </c>
      <c r="U107" s="32" t="str" cm="1">
        <f t="array" ref="U107">IF($D107="","",_xlfn.SWITCH($J107,"Equal allocation",ROUND(($G107+$G107*$H107)/12,2),"Weighted Allocation",ROUND(($G107+$G107*$H107)*_xll.ACCOUNTTURNOVER(Connection,$E$10,,$D107,,$E$4,U$2,U$2)/IF($G107=0,12,$G107),2),"Manual Allocation",AG107))</f>
        <v/>
      </c>
      <c r="V107" s="32" t="str" cm="1">
        <f t="array" ref="V107">IF($D107="","",_xlfn.SWITCH($J107,"Equal allocation",ROUND(($G107+$G107*$H107)/12,2),"Weighted Allocation",ROUND(($G107+$G107*$H107)*_xll.ACCOUNTTURNOVER(Connection,$E$10,,$D107,,$E$4,V$2,V$2)/IF($G107=0,12,$G107),2),"Manual Allocation",AH107))</f>
        <v/>
      </c>
      <c r="W107" s="32" t="str" cm="1">
        <f t="array" ref="W107">IF($D107="","",_xlfn.SWITCH($J107,"Equal allocation",ROUND(($G107+$G107*$H107)/12,2),"Weighted Allocation",ROUND(($G107+$G107*$H107)*_xll.ACCOUNTTURNOVER(Connection,$E$10,,$D107,,$E$4,W$2,W$2)/IF($G107=0,12,$G107),2),"Manual Allocation",AI107))</f>
        <v/>
      </c>
      <c r="X107" s="32" t="str" cm="1">
        <f t="array" ref="X107">IF($D107="","",_xlfn.SWITCH($J107,"Equal allocation",ROUND(($G107+$G107*$H107)/12,2),"Weighted Allocation",ROUND(($G107+$G107*$H107)*_xll.ACCOUNTTURNOVER(Connection,$E$10,,$D107,,$E$4,X$2,X$2)/IF($G107=0,12,$G107),2),"Manual Allocation",AJ107))</f>
        <v/>
      </c>
      <c r="Z107" s="2"/>
    </row>
    <row r="108" spans="7:26" x14ac:dyDescent="0.45">
      <c r="G108" s="59"/>
      <c r="H108" s="18"/>
      <c r="I108" s="18"/>
      <c r="J108" s="17"/>
      <c r="K108" s="17" t="str">
        <f t="shared" si="2"/>
        <v/>
      </c>
      <c r="L108" s="17" t="str">
        <f t="shared" si="3"/>
        <v/>
      </c>
      <c r="M108" s="32" t="str" cm="1">
        <f t="array" ref="M108">IF($D108="","",_xlfn.SWITCH($J108,"Equal allocation",ROUND(($G108+$G108*$H108)/12,2),"Weighted Allocation",ROUND(($G108+$G108*$H108)*_xll.ACCOUNTTURNOVER(Connection,$E$10,,$D108,,$E$4,M$2,M$2)/IF($G108=0,12,$G108),2),"Manual Allocation",Y108))</f>
        <v/>
      </c>
      <c r="N108" s="32" t="str" cm="1">
        <f t="array" ref="N108">IF($D108="","",_xlfn.SWITCH($J108,"Equal allocation",ROUND(($G108+$G108*$H108)/12,2),"Weighted Allocation",ROUND(($G108+$G108*$H108)*_xll.ACCOUNTTURNOVER(Connection,$E$10,,$D108,,$E$4,N$2,N$2)/IF($G108=0,12,$G108),2),"Manual Allocation",Z108))</f>
        <v/>
      </c>
      <c r="O108" s="32" t="str" cm="1">
        <f t="array" ref="O108">IF($D108="","",_xlfn.SWITCH($J108,"Equal allocation",ROUND(($G108+$G108*$H108)/12,2),"Weighted Allocation",ROUND(($G108+$G108*$H108)*_xll.ACCOUNTTURNOVER(Connection,$E$10,,$D108,,$E$4,O$2,O$2)/IF($G108=0,12,$G108),2),"Manual Allocation",AA108))</f>
        <v/>
      </c>
      <c r="P108" s="32" t="str" cm="1">
        <f t="array" ref="P108">IF($D108="","",_xlfn.SWITCH($J108,"Equal allocation",ROUND(($G108+$G108*$H108)/12,2),"Weighted Allocation",ROUND(($G108+$G108*$H108)*_xll.ACCOUNTTURNOVER(Connection,$E$10,,$D108,,$E$4,P$2,P$2)/IF($G108=0,12,$G108),2),"Manual Allocation",AB108))</f>
        <v/>
      </c>
      <c r="Q108" s="32" t="str" cm="1">
        <f t="array" ref="Q108">IF($D108="","",_xlfn.SWITCH($J108,"Equal allocation",ROUND(($G108+$G108*$H108)/12,2),"Weighted Allocation",ROUND(($G108+$G108*$H108)*_xll.ACCOUNTTURNOVER(Connection,$E$10,,$D108,,$E$4,Q$2,Q$2)/IF($G108=0,12,$G108),2),"Manual Allocation",AC108))</f>
        <v/>
      </c>
      <c r="R108" s="32" t="str" cm="1">
        <f t="array" ref="R108">IF($D108="","",_xlfn.SWITCH($J108,"Equal allocation",ROUND(($G108+$G108*$H108)/12,2),"Weighted Allocation",ROUND(($G108+$G108*$H108)*_xll.ACCOUNTTURNOVER(Connection,$E$10,,$D108,,$E$4,R$2,R$2)/IF($G108=0,12,$G108),2),"Manual Allocation",AD108))</f>
        <v/>
      </c>
      <c r="S108" s="32" t="str" cm="1">
        <f t="array" ref="S108">IF($D108="","",_xlfn.SWITCH($J108,"Equal allocation",ROUND(($G108+$G108*$H108)/12,2),"Weighted Allocation",ROUND(($G108+$G108*$H108)*_xll.ACCOUNTTURNOVER(Connection,$E$10,,$D108,,$E$4,S$2,S$2)/IF($G108=0,12,$G108),2),"Manual Allocation",AE108))</f>
        <v/>
      </c>
      <c r="T108" s="32" t="str" cm="1">
        <f t="array" ref="T108">IF($D108="","",_xlfn.SWITCH($J108,"Equal allocation",ROUND(($G108+$G108*$H108)/12,2),"Weighted Allocation",ROUND(($G108+$G108*$H108)*_xll.ACCOUNTTURNOVER(Connection,$E$10,,$D108,,$E$4,T$2,T$2)/IF($G108=0,12,$G108),2),"Manual Allocation",AF108))</f>
        <v/>
      </c>
      <c r="U108" s="32" t="str" cm="1">
        <f t="array" ref="U108">IF($D108="","",_xlfn.SWITCH($J108,"Equal allocation",ROUND(($G108+$G108*$H108)/12,2),"Weighted Allocation",ROUND(($G108+$G108*$H108)*_xll.ACCOUNTTURNOVER(Connection,$E$10,,$D108,,$E$4,U$2,U$2)/IF($G108=0,12,$G108),2),"Manual Allocation",AG108))</f>
        <v/>
      </c>
      <c r="V108" s="32" t="str" cm="1">
        <f t="array" ref="V108">IF($D108="","",_xlfn.SWITCH($J108,"Equal allocation",ROUND(($G108+$G108*$H108)/12,2),"Weighted Allocation",ROUND(($G108+$G108*$H108)*_xll.ACCOUNTTURNOVER(Connection,$E$10,,$D108,,$E$4,V$2,V$2)/IF($G108=0,12,$G108),2),"Manual Allocation",AH108))</f>
        <v/>
      </c>
      <c r="W108" s="32" t="str" cm="1">
        <f t="array" ref="W108">IF($D108="","",_xlfn.SWITCH($J108,"Equal allocation",ROUND(($G108+$G108*$H108)/12,2),"Weighted Allocation",ROUND(($G108+$G108*$H108)*_xll.ACCOUNTTURNOVER(Connection,$E$10,,$D108,,$E$4,W$2,W$2)/IF($G108=0,12,$G108),2),"Manual Allocation",AI108))</f>
        <v/>
      </c>
      <c r="X108" s="32" t="str" cm="1">
        <f t="array" ref="X108">IF($D108="","",_xlfn.SWITCH($J108,"Equal allocation",ROUND(($G108+$G108*$H108)/12,2),"Weighted Allocation",ROUND(($G108+$G108*$H108)*_xll.ACCOUNTTURNOVER(Connection,$E$10,,$D108,,$E$4,X$2,X$2)/IF($G108=0,12,$G108),2),"Manual Allocation",AJ108))</f>
        <v/>
      </c>
      <c r="Z108" s="2"/>
    </row>
    <row r="109" spans="7:26" x14ac:dyDescent="0.45">
      <c r="G109" s="59"/>
      <c r="H109" s="18"/>
      <c r="I109" s="18"/>
      <c r="J109" s="17"/>
      <c r="K109" s="17" t="str">
        <f t="shared" si="2"/>
        <v/>
      </c>
      <c r="L109" s="17" t="str">
        <f t="shared" si="3"/>
        <v/>
      </c>
      <c r="M109" s="32" t="str" cm="1">
        <f t="array" ref="M109">IF($D109="","",_xlfn.SWITCH($J109,"Equal allocation",ROUND(($G109+$G109*$H109)/12,2),"Weighted Allocation",ROUND(($G109+$G109*$H109)*_xll.ACCOUNTTURNOVER(Connection,$E$10,,$D109,,$E$4,M$2,M$2)/IF($G109=0,12,$G109),2),"Manual Allocation",Y109))</f>
        <v/>
      </c>
      <c r="N109" s="32" t="str" cm="1">
        <f t="array" ref="N109">IF($D109="","",_xlfn.SWITCH($J109,"Equal allocation",ROUND(($G109+$G109*$H109)/12,2),"Weighted Allocation",ROUND(($G109+$G109*$H109)*_xll.ACCOUNTTURNOVER(Connection,$E$10,,$D109,,$E$4,N$2,N$2)/IF($G109=0,12,$G109),2),"Manual Allocation",Z109))</f>
        <v/>
      </c>
      <c r="O109" s="32" t="str" cm="1">
        <f t="array" ref="O109">IF($D109="","",_xlfn.SWITCH($J109,"Equal allocation",ROUND(($G109+$G109*$H109)/12,2),"Weighted Allocation",ROUND(($G109+$G109*$H109)*_xll.ACCOUNTTURNOVER(Connection,$E$10,,$D109,,$E$4,O$2,O$2)/IF($G109=0,12,$G109),2),"Manual Allocation",AA109))</f>
        <v/>
      </c>
      <c r="P109" s="32" t="str" cm="1">
        <f t="array" ref="P109">IF($D109="","",_xlfn.SWITCH($J109,"Equal allocation",ROUND(($G109+$G109*$H109)/12,2),"Weighted Allocation",ROUND(($G109+$G109*$H109)*_xll.ACCOUNTTURNOVER(Connection,$E$10,,$D109,,$E$4,P$2,P$2)/IF($G109=0,12,$G109),2),"Manual Allocation",AB109))</f>
        <v/>
      </c>
      <c r="Q109" s="32" t="str" cm="1">
        <f t="array" ref="Q109">IF($D109="","",_xlfn.SWITCH($J109,"Equal allocation",ROUND(($G109+$G109*$H109)/12,2),"Weighted Allocation",ROUND(($G109+$G109*$H109)*_xll.ACCOUNTTURNOVER(Connection,$E$10,,$D109,,$E$4,Q$2,Q$2)/IF($G109=0,12,$G109),2),"Manual Allocation",AC109))</f>
        <v/>
      </c>
      <c r="R109" s="32" t="str" cm="1">
        <f t="array" ref="R109">IF($D109="","",_xlfn.SWITCH($J109,"Equal allocation",ROUND(($G109+$G109*$H109)/12,2),"Weighted Allocation",ROUND(($G109+$G109*$H109)*_xll.ACCOUNTTURNOVER(Connection,$E$10,,$D109,,$E$4,R$2,R$2)/IF($G109=0,12,$G109),2),"Manual Allocation",AD109))</f>
        <v/>
      </c>
      <c r="S109" s="32" t="str" cm="1">
        <f t="array" ref="S109">IF($D109="","",_xlfn.SWITCH($J109,"Equal allocation",ROUND(($G109+$G109*$H109)/12,2),"Weighted Allocation",ROUND(($G109+$G109*$H109)*_xll.ACCOUNTTURNOVER(Connection,$E$10,,$D109,,$E$4,S$2,S$2)/IF($G109=0,12,$G109),2),"Manual Allocation",AE109))</f>
        <v/>
      </c>
      <c r="T109" s="32" t="str" cm="1">
        <f t="array" ref="T109">IF($D109="","",_xlfn.SWITCH($J109,"Equal allocation",ROUND(($G109+$G109*$H109)/12,2),"Weighted Allocation",ROUND(($G109+$G109*$H109)*_xll.ACCOUNTTURNOVER(Connection,$E$10,,$D109,,$E$4,T$2,T$2)/IF($G109=0,12,$G109),2),"Manual Allocation",AF109))</f>
        <v/>
      </c>
      <c r="U109" s="32" t="str" cm="1">
        <f t="array" ref="U109">IF($D109="","",_xlfn.SWITCH($J109,"Equal allocation",ROUND(($G109+$G109*$H109)/12,2),"Weighted Allocation",ROUND(($G109+$G109*$H109)*_xll.ACCOUNTTURNOVER(Connection,$E$10,,$D109,,$E$4,U$2,U$2)/IF($G109=0,12,$G109),2),"Manual Allocation",AG109))</f>
        <v/>
      </c>
      <c r="V109" s="32" t="str" cm="1">
        <f t="array" ref="V109">IF($D109="","",_xlfn.SWITCH($J109,"Equal allocation",ROUND(($G109+$G109*$H109)/12,2),"Weighted Allocation",ROUND(($G109+$G109*$H109)*_xll.ACCOUNTTURNOVER(Connection,$E$10,,$D109,,$E$4,V$2,V$2)/IF($G109=0,12,$G109),2),"Manual Allocation",AH109))</f>
        <v/>
      </c>
      <c r="W109" s="32" t="str" cm="1">
        <f t="array" ref="W109">IF($D109="","",_xlfn.SWITCH($J109,"Equal allocation",ROUND(($G109+$G109*$H109)/12,2),"Weighted Allocation",ROUND(($G109+$G109*$H109)*_xll.ACCOUNTTURNOVER(Connection,$E$10,,$D109,,$E$4,W$2,W$2)/IF($G109=0,12,$G109),2),"Manual Allocation",AI109))</f>
        <v/>
      </c>
      <c r="X109" s="32" t="str" cm="1">
        <f t="array" ref="X109">IF($D109="","",_xlfn.SWITCH($J109,"Equal allocation",ROUND(($G109+$G109*$H109)/12,2),"Weighted Allocation",ROUND(($G109+$G109*$H109)*_xll.ACCOUNTTURNOVER(Connection,$E$10,,$D109,,$E$4,X$2,X$2)/IF($G109=0,12,$G109),2),"Manual Allocation",AJ109))</f>
        <v/>
      </c>
      <c r="Z109" s="2"/>
    </row>
    <row r="110" spans="7:26" x14ac:dyDescent="0.45">
      <c r="G110" s="59"/>
      <c r="H110" s="18"/>
      <c r="I110" s="18"/>
      <c r="J110" s="17"/>
      <c r="K110" s="17" t="str">
        <f t="shared" si="2"/>
        <v/>
      </c>
      <c r="L110" s="17" t="str">
        <f t="shared" si="3"/>
        <v/>
      </c>
      <c r="M110" s="32" t="str" cm="1">
        <f t="array" ref="M110">IF($D110="","",_xlfn.SWITCH($J110,"Equal allocation",ROUND(($G110+$G110*$H110)/12,2),"Weighted Allocation",ROUND(($G110+$G110*$H110)*_xll.ACCOUNTTURNOVER(Connection,$E$10,,$D110,,$E$4,M$2,M$2)/IF($G110=0,12,$G110),2),"Manual Allocation",Y110))</f>
        <v/>
      </c>
      <c r="N110" s="32" t="str" cm="1">
        <f t="array" ref="N110">IF($D110="","",_xlfn.SWITCH($J110,"Equal allocation",ROUND(($G110+$G110*$H110)/12,2),"Weighted Allocation",ROUND(($G110+$G110*$H110)*_xll.ACCOUNTTURNOVER(Connection,$E$10,,$D110,,$E$4,N$2,N$2)/IF($G110=0,12,$G110),2),"Manual Allocation",Z110))</f>
        <v/>
      </c>
      <c r="O110" s="32" t="str" cm="1">
        <f t="array" ref="O110">IF($D110="","",_xlfn.SWITCH($J110,"Equal allocation",ROUND(($G110+$G110*$H110)/12,2),"Weighted Allocation",ROUND(($G110+$G110*$H110)*_xll.ACCOUNTTURNOVER(Connection,$E$10,,$D110,,$E$4,O$2,O$2)/IF($G110=0,12,$G110),2),"Manual Allocation",AA110))</f>
        <v/>
      </c>
      <c r="P110" s="32" t="str" cm="1">
        <f t="array" ref="P110">IF($D110="","",_xlfn.SWITCH($J110,"Equal allocation",ROUND(($G110+$G110*$H110)/12,2),"Weighted Allocation",ROUND(($G110+$G110*$H110)*_xll.ACCOUNTTURNOVER(Connection,$E$10,,$D110,,$E$4,P$2,P$2)/IF($G110=0,12,$G110),2),"Manual Allocation",AB110))</f>
        <v/>
      </c>
      <c r="Q110" s="32" t="str" cm="1">
        <f t="array" ref="Q110">IF($D110="","",_xlfn.SWITCH($J110,"Equal allocation",ROUND(($G110+$G110*$H110)/12,2),"Weighted Allocation",ROUND(($G110+$G110*$H110)*_xll.ACCOUNTTURNOVER(Connection,$E$10,,$D110,,$E$4,Q$2,Q$2)/IF($G110=0,12,$G110),2),"Manual Allocation",AC110))</f>
        <v/>
      </c>
      <c r="R110" s="32" t="str" cm="1">
        <f t="array" ref="R110">IF($D110="","",_xlfn.SWITCH($J110,"Equal allocation",ROUND(($G110+$G110*$H110)/12,2),"Weighted Allocation",ROUND(($G110+$G110*$H110)*_xll.ACCOUNTTURNOVER(Connection,$E$10,,$D110,,$E$4,R$2,R$2)/IF($G110=0,12,$G110),2),"Manual Allocation",AD110))</f>
        <v/>
      </c>
      <c r="S110" s="32" t="str" cm="1">
        <f t="array" ref="S110">IF($D110="","",_xlfn.SWITCH($J110,"Equal allocation",ROUND(($G110+$G110*$H110)/12,2),"Weighted Allocation",ROUND(($G110+$G110*$H110)*_xll.ACCOUNTTURNOVER(Connection,$E$10,,$D110,,$E$4,S$2,S$2)/IF($G110=0,12,$G110),2),"Manual Allocation",AE110))</f>
        <v/>
      </c>
      <c r="T110" s="32" t="str" cm="1">
        <f t="array" ref="T110">IF($D110="","",_xlfn.SWITCH($J110,"Equal allocation",ROUND(($G110+$G110*$H110)/12,2),"Weighted Allocation",ROUND(($G110+$G110*$H110)*_xll.ACCOUNTTURNOVER(Connection,$E$10,,$D110,,$E$4,T$2,T$2)/IF($G110=0,12,$G110),2),"Manual Allocation",AF110))</f>
        <v/>
      </c>
      <c r="U110" s="32" t="str" cm="1">
        <f t="array" ref="U110">IF($D110="","",_xlfn.SWITCH($J110,"Equal allocation",ROUND(($G110+$G110*$H110)/12,2),"Weighted Allocation",ROUND(($G110+$G110*$H110)*_xll.ACCOUNTTURNOVER(Connection,$E$10,,$D110,,$E$4,U$2,U$2)/IF($G110=0,12,$G110),2),"Manual Allocation",AG110))</f>
        <v/>
      </c>
      <c r="V110" s="32" t="str" cm="1">
        <f t="array" ref="V110">IF($D110="","",_xlfn.SWITCH($J110,"Equal allocation",ROUND(($G110+$G110*$H110)/12,2),"Weighted Allocation",ROUND(($G110+$G110*$H110)*_xll.ACCOUNTTURNOVER(Connection,$E$10,,$D110,,$E$4,V$2,V$2)/IF($G110=0,12,$G110),2),"Manual Allocation",AH110))</f>
        <v/>
      </c>
      <c r="W110" s="32" t="str" cm="1">
        <f t="array" ref="W110">IF($D110="","",_xlfn.SWITCH($J110,"Equal allocation",ROUND(($G110+$G110*$H110)/12,2),"Weighted Allocation",ROUND(($G110+$G110*$H110)*_xll.ACCOUNTTURNOVER(Connection,$E$10,,$D110,,$E$4,W$2,W$2)/IF($G110=0,12,$G110),2),"Manual Allocation",AI110))</f>
        <v/>
      </c>
      <c r="X110" s="32" t="str" cm="1">
        <f t="array" ref="X110">IF($D110="","",_xlfn.SWITCH($J110,"Equal allocation",ROUND(($G110+$G110*$H110)/12,2),"Weighted Allocation",ROUND(($G110+$G110*$H110)*_xll.ACCOUNTTURNOVER(Connection,$E$10,,$D110,,$E$4,X$2,X$2)/IF($G110=0,12,$G110),2),"Manual Allocation",AJ110))</f>
        <v/>
      </c>
      <c r="Z110" s="2"/>
    </row>
    <row r="111" spans="7:26" x14ac:dyDescent="0.45">
      <c r="G111" s="59"/>
      <c r="H111" s="18"/>
      <c r="I111" s="18"/>
      <c r="J111" s="17"/>
      <c r="K111" s="17" t="str">
        <f t="shared" si="2"/>
        <v/>
      </c>
      <c r="L111" s="17" t="str">
        <f t="shared" si="3"/>
        <v/>
      </c>
      <c r="M111" s="32" t="str" cm="1">
        <f t="array" ref="M111">IF($D111="","",_xlfn.SWITCH($J111,"Equal allocation",ROUND(($G111+$G111*$H111)/12,2),"Weighted Allocation",ROUND(($G111+$G111*$H111)*_xll.ACCOUNTTURNOVER(Connection,$E$10,,$D111,,$E$4,M$2,M$2)/IF($G111=0,12,$G111),2),"Manual Allocation",Y111))</f>
        <v/>
      </c>
      <c r="N111" s="32" t="str" cm="1">
        <f t="array" ref="N111">IF($D111="","",_xlfn.SWITCH($J111,"Equal allocation",ROUND(($G111+$G111*$H111)/12,2),"Weighted Allocation",ROUND(($G111+$G111*$H111)*_xll.ACCOUNTTURNOVER(Connection,$E$10,,$D111,,$E$4,N$2,N$2)/IF($G111=0,12,$G111),2),"Manual Allocation",Z111))</f>
        <v/>
      </c>
      <c r="O111" s="32" t="str" cm="1">
        <f t="array" ref="O111">IF($D111="","",_xlfn.SWITCH($J111,"Equal allocation",ROUND(($G111+$G111*$H111)/12,2),"Weighted Allocation",ROUND(($G111+$G111*$H111)*_xll.ACCOUNTTURNOVER(Connection,$E$10,,$D111,,$E$4,O$2,O$2)/IF($G111=0,12,$G111),2),"Manual Allocation",AA111))</f>
        <v/>
      </c>
      <c r="P111" s="32" t="str" cm="1">
        <f t="array" ref="P111">IF($D111="","",_xlfn.SWITCH($J111,"Equal allocation",ROUND(($G111+$G111*$H111)/12,2),"Weighted Allocation",ROUND(($G111+$G111*$H111)*_xll.ACCOUNTTURNOVER(Connection,$E$10,,$D111,,$E$4,P$2,P$2)/IF($G111=0,12,$G111),2),"Manual Allocation",AB111))</f>
        <v/>
      </c>
      <c r="Q111" s="32" t="str" cm="1">
        <f t="array" ref="Q111">IF($D111="","",_xlfn.SWITCH($J111,"Equal allocation",ROUND(($G111+$G111*$H111)/12,2),"Weighted Allocation",ROUND(($G111+$G111*$H111)*_xll.ACCOUNTTURNOVER(Connection,$E$10,,$D111,,$E$4,Q$2,Q$2)/IF($G111=0,12,$G111),2),"Manual Allocation",AC111))</f>
        <v/>
      </c>
      <c r="R111" s="32" t="str" cm="1">
        <f t="array" ref="R111">IF($D111="","",_xlfn.SWITCH($J111,"Equal allocation",ROUND(($G111+$G111*$H111)/12,2),"Weighted Allocation",ROUND(($G111+$G111*$H111)*_xll.ACCOUNTTURNOVER(Connection,$E$10,,$D111,,$E$4,R$2,R$2)/IF($G111=0,12,$G111),2),"Manual Allocation",AD111))</f>
        <v/>
      </c>
      <c r="S111" s="32" t="str" cm="1">
        <f t="array" ref="S111">IF($D111="","",_xlfn.SWITCH($J111,"Equal allocation",ROUND(($G111+$G111*$H111)/12,2),"Weighted Allocation",ROUND(($G111+$G111*$H111)*_xll.ACCOUNTTURNOVER(Connection,$E$10,,$D111,,$E$4,S$2,S$2)/IF($G111=0,12,$G111),2),"Manual Allocation",AE111))</f>
        <v/>
      </c>
      <c r="T111" s="32" t="str" cm="1">
        <f t="array" ref="T111">IF($D111="","",_xlfn.SWITCH($J111,"Equal allocation",ROUND(($G111+$G111*$H111)/12,2),"Weighted Allocation",ROUND(($G111+$G111*$H111)*_xll.ACCOUNTTURNOVER(Connection,$E$10,,$D111,,$E$4,T$2,T$2)/IF($G111=0,12,$G111),2),"Manual Allocation",AF111))</f>
        <v/>
      </c>
      <c r="U111" s="32" t="str" cm="1">
        <f t="array" ref="U111">IF($D111="","",_xlfn.SWITCH($J111,"Equal allocation",ROUND(($G111+$G111*$H111)/12,2),"Weighted Allocation",ROUND(($G111+$G111*$H111)*_xll.ACCOUNTTURNOVER(Connection,$E$10,,$D111,,$E$4,U$2,U$2)/IF($G111=0,12,$G111),2),"Manual Allocation",AG111))</f>
        <v/>
      </c>
      <c r="V111" s="32" t="str" cm="1">
        <f t="array" ref="V111">IF($D111="","",_xlfn.SWITCH($J111,"Equal allocation",ROUND(($G111+$G111*$H111)/12,2),"Weighted Allocation",ROUND(($G111+$G111*$H111)*_xll.ACCOUNTTURNOVER(Connection,$E$10,,$D111,,$E$4,V$2,V$2)/IF($G111=0,12,$G111),2),"Manual Allocation",AH111))</f>
        <v/>
      </c>
      <c r="W111" s="32" t="str" cm="1">
        <f t="array" ref="W111">IF($D111="","",_xlfn.SWITCH($J111,"Equal allocation",ROUND(($G111+$G111*$H111)/12,2),"Weighted Allocation",ROUND(($G111+$G111*$H111)*_xll.ACCOUNTTURNOVER(Connection,$E$10,,$D111,,$E$4,W$2,W$2)/IF($G111=0,12,$G111),2),"Manual Allocation",AI111))</f>
        <v/>
      </c>
      <c r="X111" s="32" t="str" cm="1">
        <f t="array" ref="X111">IF($D111="","",_xlfn.SWITCH($J111,"Equal allocation",ROUND(($G111+$G111*$H111)/12,2),"Weighted Allocation",ROUND(($G111+$G111*$H111)*_xll.ACCOUNTTURNOVER(Connection,$E$10,,$D111,,$E$4,X$2,X$2)/IF($G111=0,12,$G111),2),"Manual Allocation",AJ111))</f>
        <v/>
      </c>
      <c r="Z111" s="2"/>
    </row>
    <row r="112" spans="7:26" x14ac:dyDescent="0.45">
      <c r="G112" s="59"/>
      <c r="H112" s="18"/>
      <c r="I112" s="18"/>
      <c r="J112" s="17"/>
      <c r="K112" s="17" t="str">
        <f t="shared" si="2"/>
        <v/>
      </c>
      <c r="L112" s="17" t="str">
        <f t="shared" si="3"/>
        <v/>
      </c>
      <c r="M112" s="32" t="str" cm="1">
        <f t="array" ref="M112">IF($D112="","",_xlfn.SWITCH($J112,"Equal allocation",ROUND(($G112+$G112*$H112)/12,2),"Weighted Allocation",ROUND(($G112+$G112*$H112)*_xll.ACCOUNTTURNOVER(Connection,$E$10,,$D112,,$E$4,M$2,M$2)/IF($G112=0,12,$G112),2),"Manual Allocation",Y112))</f>
        <v/>
      </c>
      <c r="N112" s="32" t="str" cm="1">
        <f t="array" ref="N112">IF($D112="","",_xlfn.SWITCH($J112,"Equal allocation",ROUND(($G112+$G112*$H112)/12,2),"Weighted Allocation",ROUND(($G112+$G112*$H112)*_xll.ACCOUNTTURNOVER(Connection,$E$10,,$D112,,$E$4,N$2,N$2)/IF($G112=0,12,$G112),2),"Manual Allocation",Z112))</f>
        <v/>
      </c>
      <c r="O112" s="32" t="str" cm="1">
        <f t="array" ref="O112">IF($D112="","",_xlfn.SWITCH($J112,"Equal allocation",ROUND(($G112+$G112*$H112)/12,2),"Weighted Allocation",ROUND(($G112+$G112*$H112)*_xll.ACCOUNTTURNOVER(Connection,$E$10,,$D112,,$E$4,O$2,O$2)/IF($G112=0,12,$G112),2),"Manual Allocation",AA112))</f>
        <v/>
      </c>
      <c r="P112" s="32" t="str" cm="1">
        <f t="array" ref="P112">IF($D112="","",_xlfn.SWITCH($J112,"Equal allocation",ROUND(($G112+$G112*$H112)/12,2),"Weighted Allocation",ROUND(($G112+$G112*$H112)*_xll.ACCOUNTTURNOVER(Connection,$E$10,,$D112,,$E$4,P$2,P$2)/IF($G112=0,12,$G112),2),"Manual Allocation",AB112))</f>
        <v/>
      </c>
      <c r="Q112" s="32" t="str" cm="1">
        <f t="array" ref="Q112">IF($D112="","",_xlfn.SWITCH($J112,"Equal allocation",ROUND(($G112+$G112*$H112)/12,2),"Weighted Allocation",ROUND(($G112+$G112*$H112)*_xll.ACCOUNTTURNOVER(Connection,$E$10,,$D112,,$E$4,Q$2,Q$2)/IF($G112=0,12,$G112),2),"Manual Allocation",AC112))</f>
        <v/>
      </c>
      <c r="R112" s="32" t="str" cm="1">
        <f t="array" ref="R112">IF($D112="","",_xlfn.SWITCH($J112,"Equal allocation",ROUND(($G112+$G112*$H112)/12,2),"Weighted Allocation",ROUND(($G112+$G112*$H112)*_xll.ACCOUNTTURNOVER(Connection,$E$10,,$D112,,$E$4,R$2,R$2)/IF($G112=0,12,$G112),2),"Manual Allocation",AD112))</f>
        <v/>
      </c>
      <c r="S112" s="32" t="str" cm="1">
        <f t="array" ref="S112">IF($D112="","",_xlfn.SWITCH($J112,"Equal allocation",ROUND(($G112+$G112*$H112)/12,2),"Weighted Allocation",ROUND(($G112+$G112*$H112)*_xll.ACCOUNTTURNOVER(Connection,$E$10,,$D112,,$E$4,S$2,S$2)/IF($G112=0,12,$G112),2),"Manual Allocation",AE112))</f>
        <v/>
      </c>
      <c r="T112" s="32" t="str" cm="1">
        <f t="array" ref="T112">IF($D112="","",_xlfn.SWITCH($J112,"Equal allocation",ROUND(($G112+$G112*$H112)/12,2),"Weighted Allocation",ROUND(($G112+$G112*$H112)*_xll.ACCOUNTTURNOVER(Connection,$E$10,,$D112,,$E$4,T$2,T$2)/IF($G112=0,12,$G112),2),"Manual Allocation",AF112))</f>
        <v/>
      </c>
      <c r="U112" s="32" t="str" cm="1">
        <f t="array" ref="U112">IF($D112="","",_xlfn.SWITCH($J112,"Equal allocation",ROUND(($G112+$G112*$H112)/12,2),"Weighted Allocation",ROUND(($G112+$G112*$H112)*_xll.ACCOUNTTURNOVER(Connection,$E$10,,$D112,,$E$4,U$2,U$2)/IF($G112=0,12,$G112),2),"Manual Allocation",AG112))</f>
        <v/>
      </c>
      <c r="V112" s="32" t="str" cm="1">
        <f t="array" ref="V112">IF($D112="","",_xlfn.SWITCH($J112,"Equal allocation",ROUND(($G112+$G112*$H112)/12,2),"Weighted Allocation",ROUND(($G112+$G112*$H112)*_xll.ACCOUNTTURNOVER(Connection,$E$10,,$D112,,$E$4,V$2,V$2)/IF($G112=0,12,$G112),2),"Manual Allocation",AH112))</f>
        <v/>
      </c>
      <c r="W112" s="32" t="str" cm="1">
        <f t="array" ref="W112">IF($D112="","",_xlfn.SWITCH($J112,"Equal allocation",ROUND(($G112+$G112*$H112)/12,2),"Weighted Allocation",ROUND(($G112+$G112*$H112)*_xll.ACCOUNTTURNOVER(Connection,$E$10,,$D112,,$E$4,W$2,W$2)/IF($G112=0,12,$G112),2),"Manual Allocation",AI112))</f>
        <v/>
      </c>
      <c r="X112" s="32" t="str" cm="1">
        <f t="array" ref="X112">IF($D112="","",_xlfn.SWITCH($J112,"Equal allocation",ROUND(($G112+$G112*$H112)/12,2),"Weighted Allocation",ROUND(($G112+$G112*$H112)*_xll.ACCOUNTTURNOVER(Connection,$E$10,,$D112,,$E$4,X$2,X$2)/IF($G112=0,12,$G112),2),"Manual Allocation",AJ112))</f>
        <v/>
      </c>
      <c r="Z112" s="2"/>
    </row>
    <row r="113" spans="7:26" x14ac:dyDescent="0.45">
      <c r="G113" s="59"/>
      <c r="H113" s="18"/>
      <c r="I113" s="18"/>
      <c r="J113" s="17"/>
      <c r="K113" s="17" t="str">
        <f t="shared" si="2"/>
        <v/>
      </c>
      <c r="L113" s="17" t="str">
        <f t="shared" si="3"/>
        <v/>
      </c>
      <c r="M113" s="32" t="str" cm="1">
        <f t="array" ref="M113">IF($D113="","",_xlfn.SWITCH($J113,"Equal allocation",ROUND(($G113+$G113*$H113)/12,2),"Weighted Allocation",ROUND(($G113+$G113*$H113)*_xll.ACCOUNTTURNOVER(Connection,$E$10,,$D113,,$E$4,M$2,M$2)/IF($G113=0,12,$G113),2),"Manual Allocation",Y113))</f>
        <v/>
      </c>
      <c r="N113" s="32" t="str" cm="1">
        <f t="array" ref="N113">IF($D113="","",_xlfn.SWITCH($J113,"Equal allocation",ROUND(($G113+$G113*$H113)/12,2),"Weighted Allocation",ROUND(($G113+$G113*$H113)*_xll.ACCOUNTTURNOVER(Connection,$E$10,,$D113,,$E$4,N$2,N$2)/IF($G113=0,12,$G113),2),"Manual Allocation",Z113))</f>
        <v/>
      </c>
      <c r="O113" s="32" t="str" cm="1">
        <f t="array" ref="O113">IF($D113="","",_xlfn.SWITCH($J113,"Equal allocation",ROUND(($G113+$G113*$H113)/12,2),"Weighted Allocation",ROUND(($G113+$G113*$H113)*_xll.ACCOUNTTURNOVER(Connection,$E$10,,$D113,,$E$4,O$2,O$2)/IF($G113=0,12,$G113),2),"Manual Allocation",AA113))</f>
        <v/>
      </c>
      <c r="P113" s="32" t="str" cm="1">
        <f t="array" ref="P113">IF($D113="","",_xlfn.SWITCH($J113,"Equal allocation",ROUND(($G113+$G113*$H113)/12,2),"Weighted Allocation",ROUND(($G113+$G113*$H113)*_xll.ACCOUNTTURNOVER(Connection,$E$10,,$D113,,$E$4,P$2,P$2)/IF($G113=0,12,$G113),2),"Manual Allocation",AB113))</f>
        <v/>
      </c>
      <c r="Q113" s="32" t="str" cm="1">
        <f t="array" ref="Q113">IF($D113="","",_xlfn.SWITCH($J113,"Equal allocation",ROUND(($G113+$G113*$H113)/12,2),"Weighted Allocation",ROUND(($G113+$G113*$H113)*_xll.ACCOUNTTURNOVER(Connection,$E$10,,$D113,,$E$4,Q$2,Q$2)/IF($G113=0,12,$G113),2),"Manual Allocation",AC113))</f>
        <v/>
      </c>
      <c r="R113" s="32" t="str" cm="1">
        <f t="array" ref="R113">IF($D113="","",_xlfn.SWITCH($J113,"Equal allocation",ROUND(($G113+$G113*$H113)/12,2),"Weighted Allocation",ROUND(($G113+$G113*$H113)*_xll.ACCOUNTTURNOVER(Connection,$E$10,,$D113,,$E$4,R$2,R$2)/IF($G113=0,12,$G113),2),"Manual Allocation",AD113))</f>
        <v/>
      </c>
      <c r="S113" s="32" t="str" cm="1">
        <f t="array" ref="S113">IF($D113="","",_xlfn.SWITCH($J113,"Equal allocation",ROUND(($G113+$G113*$H113)/12,2),"Weighted Allocation",ROUND(($G113+$G113*$H113)*_xll.ACCOUNTTURNOVER(Connection,$E$10,,$D113,,$E$4,S$2,S$2)/IF($G113=0,12,$G113),2),"Manual Allocation",AE113))</f>
        <v/>
      </c>
      <c r="T113" s="32" t="str" cm="1">
        <f t="array" ref="T113">IF($D113="","",_xlfn.SWITCH($J113,"Equal allocation",ROUND(($G113+$G113*$H113)/12,2),"Weighted Allocation",ROUND(($G113+$G113*$H113)*_xll.ACCOUNTTURNOVER(Connection,$E$10,,$D113,,$E$4,T$2,T$2)/IF($G113=0,12,$G113),2),"Manual Allocation",AF113))</f>
        <v/>
      </c>
      <c r="U113" s="32" t="str" cm="1">
        <f t="array" ref="U113">IF($D113="","",_xlfn.SWITCH($J113,"Equal allocation",ROUND(($G113+$G113*$H113)/12,2),"Weighted Allocation",ROUND(($G113+$G113*$H113)*_xll.ACCOUNTTURNOVER(Connection,$E$10,,$D113,,$E$4,U$2,U$2)/IF($G113=0,12,$G113),2),"Manual Allocation",AG113))</f>
        <v/>
      </c>
      <c r="V113" s="32" t="str" cm="1">
        <f t="array" ref="V113">IF($D113="","",_xlfn.SWITCH($J113,"Equal allocation",ROUND(($G113+$G113*$H113)/12,2),"Weighted Allocation",ROUND(($G113+$G113*$H113)*_xll.ACCOUNTTURNOVER(Connection,$E$10,,$D113,,$E$4,V$2,V$2)/IF($G113=0,12,$G113),2),"Manual Allocation",AH113))</f>
        <v/>
      </c>
      <c r="W113" s="32" t="str" cm="1">
        <f t="array" ref="W113">IF($D113="","",_xlfn.SWITCH($J113,"Equal allocation",ROUND(($G113+$G113*$H113)/12,2),"Weighted Allocation",ROUND(($G113+$G113*$H113)*_xll.ACCOUNTTURNOVER(Connection,$E$10,,$D113,,$E$4,W$2,W$2)/IF($G113=0,12,$G113),2),"Manual Allocation",AI113))</f>
        <v/>
      </c>
      <c r="X113" s="32" t="str" cm="1">
        <f t="array" ref="X113">IF($D113="","",_xlfn.SWITCH($J113,"Equal allocation",ROUND(($G113+$G113*$H113)/12,2),"Weighted Allocation",ROUND(($G113+$G113*$H113)*_xll.ACCOUNTTURNOVER(Connection,$E$10,,$D113,,$E$4,X$2,X$2)/IF($G113=0,12,$G113),2),"Manual Allocation",AJ113))</f>
        <v/>
      </c>
      <c r="Z113" s="2"/>
    </row>
    <row r="114" spans="7:26" x14ac:dyDescent="0.45">
      <c r="G114" s="59"/>
      <c r="H114" s="18"/>
      <c r="I114" s="18"/>
      <c r="J114" s="17"/>
      <c r="K114" s="17" t="str">
        <f t="shared" si="2"/>
        <v/>
      </c>
      <c r="L114" s="17" t="str">
        <f t="shared" si="3"/>
        <v/>
      </c>
      <c r="M114" s="32" t="str" cm="1">
        <f t="array" ref="M114">IF($D114="","",_xlfn.SWITCH($J114,"Equal allocation",ROUND(($G114+$G114*$H114)/12,2),"Weighted Allocation",ROUND(($G114+$G114*$H114)*_xll.ACCOUNTTURNOVER(Connection,$E$10,,$D114,,$E$4,M$2,M$2)/IF($G114=0,12,$G114),2),"Manual Allocation",Y114))</f>
        <v/>
      </c>
      <c r="N114" s="32" t="str" cm="1">
        <f t="array" ref="N114">IF($D114="","",_xlfn.SWITCH($J114,"Equal allocation",ROUND(($G114+$G114*$H114)/12,2),"Weighted Allocation",ROUND(($G114+$G114*$H114)*_xll.ACCOUNTTURNOVER(Connection,$E$10,,$D114,,$E$4,N$2,N$2)/IF($G114=0,12,$G114),2),"Manual Allocation",Z114))</f>
        <v/>
      </c>
      <c r="O114" s="32" t="str" cm="1">
        <f t="array" ref="O114">IF($D114="","",_xlfn.SWITCH($J114,"Equal allocation",ROUND(($G114+$G114*$H114)/12,2),"Weighted Allocation",ROUND(($G114+$G114*$H114)*_xll.ACCOUNTTURNOVER(Connection,$E$10,,$D114,,$E$4,O$2,O$2)/IF($G114=0,12,$G114),2),"Manual Allocation",AA114))</f>
        <v/>
      </c>
      <c r="P114" s="32" t="str" cm="1">
        <f t="array" ref="P114">IF($D114="","",_xlfn.SWITCH($J114,"Equal allocation",ROUND(($G114+$G114*$H114)/12,2),"Weighted Allocation",ROUND(($G114+$G114*$H114)*_xll.ACCOUNTTURNOVER(Connection,$E$10,,$D114,,$E$4,P$2,P$2)/IF($G114=0,12,$G114),2),"Manual Allocation",AB114))</f>
        <v/>
      </c>
      <c r="Q114" s="32" t="str" cm="1">
        <f t="array" ref="Q114">IF($D114="","",_xlfn.SWITCH($J114,"Equal allocation",ROUND(($G114+$G114*$H114)/12,2),"Weighted Allocation",ROUND(($G114+$G114*$H114)*_xll.ACCOUNTTURNOVER(Connection,$E$10,,$D114,,$E$4,Q$2,Q$2)/IF($G114=0,12,$G114),2),"Manual Allocation",AC114))</f>
        <v/>
      </c>
      <c r="R114" s="32" t="str" cm="1">
        <f t="array" ref="R114">IF($D114="","",_xlfn.SWITCH($J114,"Equal allocation",ROUND(($G114+$G114*$H114)/12,2),"Weighted Allocation",ROUND(($G114+$G114*$H114)*_xll.ACCOUNTTURNOVER(Connection,$E$10,,$D114,,$E$4,R$2,R$2)/IF($G114=0,12,$G114),2),"Manual Allocation",AD114))</f>
        <v/>
      </c>
      <c r="S114" s="32" t="str" cm="1">
        <f t="array" ref="S114">IF($D114="","",_xlfn.SWITCH($J114,"Equal allocation",ROUND(($G114+$G114*$H114)/12,2),"Weighted Allocation",ROUND(($G114+$G114*$H114)*_xll.ACCOUNTTURNOVER(Connection,$E$10,,$D114,,$E$4,S$2,S$2)/IF($G114=0,12,$G114),2),"Manual Allocation",AE114))</f>
        <v/>
      </c>
      <c r="T114" s="32" t="str" cm="1">
        <f t="array" ref="T114">IF($D114="","",_xlfn.SWITCH($J114,"Equal allocation",ROUND(($G114+$G114*$H114)/12,2),"Weighted Allocation",ROUND(($G114+$G114*$H114)*_xll.ACCOUNTTURNOVER(Connection,$E$10,,$D114,,$E$4,T$2,T$2)/IF($G114=0,12,$G114),2),"Manual Allocation",AF114))</f>
        <v/>
      </c>
      <c r="U114" s="32" t="str" cm="1">
        <f t="array" ref="U114">IF($D114="","",_xlfn.SWITCH($J114,"Equal allocation",ROUND(($G114+$G114*$H114)/12,2),"Weighted Allocation",ROUND(($G114+$G114*$H114)*_xll.ACCOUNTTURNOVER(Connection,$E$10,,$D114,,$E$4,U$2,U$2)/IF($G114=0,12,$G114),2),"Manual Allocation",AG114))</f>
        <v/>
      </c>
      <c r="V114" s="32" t="str" cm="1">
        <f t="array" ref="V114">IF($D114="","",_xlfn.SWITCH($J114,"Equal allocation",ROUND(($G114+$G114*$H114)/12,2),"Weighted Allocation",ROUND(($G114+$G114*$H114)*_xll.ACCOUNTTURNOVER(Connection,$E$10,,$D114,,$E$4,V$2,V$2)/IF($G114=0,12,$G114),2),"Manual Allocation",AH114))</f>
        <v/>
      </c>
      <c r="W114" s="32" t="str" cm="1">
        <f t="array" ref="W114">IF($D114="","",_xlfn.SWITCH($J114,"Equal allocation",ROUND(($G114+$G114*$H114)/12,2),"Weighted Allocation",ROUND(($G114+$G114*$H114)*_xll.ACCOUNTTURNOVER(Connection,$E$10,,$D114,,$E$4,W$2,W$2)/IF($G114=0,12,$G114),2),"Manual Allocation",AI114))</f>
        <v/>
      </c>
      <c r="X114" s="32" t="str" cm="1">
        <f t="array" ref="X114">IF($D114="","",_xlfn.SWITCH($J114,"Equal allocation",ROUND(($G114+$G114*$H114)/12,2),"Weighted Allocation",ROUND(($G114+$G114*$H114)*_xll.ACCOUNTTURNOVER(Connection,$E$10,,$D114,,$E$4,X$2,X$2)/IF($G114=0,12,$G114),2),"Manual Allocation",AJ114))</f>
        <v/>
      </c>
      <c r="Z114" s="2"/>
    </row>
    <row r="115" spans="7:26" x14ac:dyDescent="0.45">
      <c r="G115" s="59"/>
      <c r="H115" s="18"/>
      <c r="I115" s="18"/>
      <c r="J115" s="17"/>
      <c r="K115" s="17" t="str">
        <f t="shared" si="2"/>
        <v/>
      </c>
      <c r="L115" s="17" t="str">
        <f t="shared" si="3"/>
        <v/>
      </c>
      <c r="M115" s="32" t="str" cm="1">
        <f t="array" ref="M115">IF($D115="","",_xlfn.SWITCH($J115,"Equal allocation",ROUND(($G115+$G115*$H115)/12,2),"Weighted Allocation",ROUND(($G115+$G115*$H115)*_xll.ACCOUNTTURNOVER(Connection,$E$10,,$D115,,$E$4,M$2,M$2)/IF($G115=0,12,$G115),2),"Manual Allocation",Y115))</f>
        <v/>
      </c>
      <c r="N115" s="32" t="str" cm="1">
        <f t="array" ref="N115">IF($D115="","",_xlfn.SWITCH($J115,"Equal allocation",ROUND(($G115+$G115*$H115)/12,2),"Weighted Allocation",ROUND(($G115+$G115*$H115)*_xll.ACCOUNTTURNOVER(Connection,$E$10,,$D115,,$E$4,N$2,N$2)/IF($G115=0,12,$G115),2),"Manual Allocation",Z115))</f>
        <v/>
      </c>
      <c r="O115" s="32" t="str" cm="1">
        <f t="array" ref="O115">IF($D115="","",_xlfn.SWITCH($J115,"Equal allocation",ROUND(($G115+$G115*$H115)/12,2),"Weighted Allocation",ROUND(($G115+$G115*$H115)*_xll.ACCOUNTTURNOVER(Connection,$E$10,,$D115,,$E$4,O$2,O$2)/IF($G115=0,12,$G115),2),"Manual Allocation",AA115))</f>
        <v/>
      </c>
      <c r="P115" s="32" t="str" cm="1">
        <f t="array" ref="P115">IF($D115="","",_xlfn.SWITCH($J115,"Equal allocation",ROUND(($G115+$G115*$H115)/12,2),"Weighted Allocation",ROUND(($G115+$G115*$H115)*_xll.ACCOUNTTURNOVER(Connection,$E$10,,$D115,,$E$4,P$2,P$2)/IF($G115=0,12,$G115),2),"Manual Allocation",AB115))</f>
        <v/>
      </c>
      <c r="Q115" s="32" t="str" cm="1">
        <f t="array" ref="Q115">IF($D115="","",_xlfn.SWITCH($J115,"Equal allocation",ROUND(($G115+$G115*$H115)/12,2),"Weighted Allocation",ROUND(($G115+$G115*$H115)*_xll.ACCOUNTTURNOVER(Connection,$E$10,,$D115,,$E$4,Q$2,Q$2)/IF($G115=0,12,$G115),2),"Manual Allocation",AC115))</f>
        <v/>
      </c>
      <c r="R115" s="32" t="str" cm="1">
        <f t="array" ref="R115">IF($D115="","",_xlfn.SWITCH($J115,"Equal allocation",ROUND(($G115+$G115*$H115)/12,2),"Weighted Allocation",ROUND(($G115+$G115*$H115)*_xll.ACCOUNTTURNOVER(Connection,$E$10,,$D115,,$E$4,R$2,R$2)/IF($G115=0,12,$G115),2),"Manual Allocation",AD115))</f>
        <v/>
      </c>
      <c r="S115" s="32" t="str" cm="1">
        <f t="array" ref="S115">IF($D115="","",_xlfn.SWITCH($J115,"Equal allocation",ROUND(($G115+$G115*$H115)/12,2),"Weighted Allocation",ROUND(($G115+$G115*$H115)*_xll.ACCOUNTTURNOVER(Connection,$E$10,,$D115,,$E$4,S$2,S$2)/IF($G115=0,12,$G115),2),"Manual Allocation",AE115))</f>
        <v/>
      </c>
      <c r="T115" s="32" t="str" cm="1">
        <f t="array" ref="T115">IF($D115="","",_xlfn.SWITCH($J115,"Equal allocation",ROUND(($G115+$G115*$H115)/12,2),"Weighted Allocation",ROUND(($G115+$G115*$H115)*_xll.ACCOUNTTURNOVER(Connection,$E$10,,$D115,,$E$4,T$2,T$2)/IF($G115=0,12,$G115),2),"Manual Allocation",AF115))</f>
        <v/>
      </c>
      <c r="U115" s="32" t="str" cm="1">
        <f t="array" ref="U115">IF($D115="","",_xlfn.SWITCH($J115,"Equal allocation",ROUND(($G115+$G115*$H115)/12,2),"Weighted Allocation",ROUND(($G115+$G115*$H115)*_xll.ACCOUNTTURNOVER(Connection,$E$10,,$D115,,$E$4,U$2,U$2)/IF($G115=0,12,$G115),2),"Manual Allocation",AG115))</f>
        <v/>
      </c>
      <c r="V115" s="32" t="str" cm="1">
        <f t="array" ref="V115">IF($D115="","",_xlfn.SWITCH($J115,"Equal allocation",ROUND(($G115+$G115*$H115)/12,2),"Weighted Allocation",ROUND(($G115+$G115*$H115)*_xll.ACCOUNTTURNOVER(Connection,$E$10,,$D115,,$E$4,V$2,V$2)/IF($G115=0,12,$G115),2),"Manual Allocation",AH115))</f>
        <v/>
      </c>
      <c r="W115" s="32" t="str" cm="1">
        <f t="array" ref="W115">IF($D115="","",_xlfn.SWITCH($J115,"Equal allocation",ROUND(($G115+$G115*$H115)/12,2),"Weighted Allocation",ROUND(($G115+$G115*$H115)*_xll.ACCOUNTTURNOVER(Connection,$E$10,,$D115,,$E$4,W$2,W$2)/IF($G115=0,12,$G115),2),"Manual Allocation",AI115))</f>
        <v/>
      </c>
      <c r="X115" s="32" t="str" cm="1">
        <f t="array" ref="X115">IF($D115="","",_xlfn.SWITCH($J115,"Equal allocation",ROUND(($G115+$G115*$H115)/12,2),"Weighted Allocation",ROUND(($G115+$G115*$H115)*_xll.ACCOUNTTURNOVER(Connection,$E$10,,$D115,,$E$4,X$2,X$2)/IF($G115=0,12,$G115),2),"Manual Allocation",AJ115))</f>
        <v/>
      </c>
      <c r="Z115" s="2"/>
    </row>
    <row r="116" spans="7:26" x14ac:dyDescent="0.45">
      <c r="G116" s="59"/>
      <c r="H116" s="18"/>
      <c r="I116" s="18"/>
      <c r="J116" s="17"/>
      <c r="K116" s="17" t="str">
        <f t="shared" si="2"/>
        <v/>
      </c>
      <c r="L116" s="17" t="str">
        <f t="shared" si="3"/>
        <v/>
      </c>
      <c r="M116" s="32" t="str" cm="1">
        <f t="array" ref="M116">IF($D116="","",_xlfn.SWITCH($J116,"Equal allocation",ROUND(($G116+$G116*$H116)/12,2),"Weighted Allocation",ROUND(($G116+$G116*$H116)*_xll.ACCOUNTTURNOVER(Connection,$E$10,,$D116,,$E$4,M$2,M$2)/IF($G116=0,12,$G116),2),"Manual Allocation",Y116))</f>
        <v/>
      </c>
      <c r="N116" s="32" t="str" cm="1">
        <f t="array" ref="N116">IF($D116="","",_xlfn.SWITCH($J116,"Equal allocation",ROUND(($G116+$G116*$H116)/12,2),"Weighted Allocation",ROUND(($G116+$G116*$H116)*_xll.ACCOUNTTURNOVER(Connection,$E$10,,$D116,,$E$4,N$2,N$2)/IF($G116=0,12,$G116),2),"Manual Allocation",Z116))</f>
        <v/>
      </c>
      <c r="O116" s="32" t="str" cm="1">
        <f t="array" ref="O116">IF($D116="","",_xlfn.SWITCH($J116,"Equal allocation",ROUND(($G116+$G116*$H116)/12,2),"Weighted Allocation",ROUND(($G116+$G116*$H116)*_xll.ACCOUNTTURNOVER(Connection,$E$10,,$D116,,$E$4,O$2,O$2)/IF($G116=0,12,$G116),2),"Manual Allocation",AA116))</f>
        <v/>
      </c>
      <c r="P116" s="32" t="str" cm="1">
        <f t="array" ref="P116">IF($D116="","",_xlfn.SWITCH($J116,"Equal allocation",ROUND(($G116+$G116*$H116)/12,2),"Weighted Allocation",ROUND(($G116+$G116*$H116)*_xll.ACCOUNTTURNOVER(Connection,$E$10,,$D116,,$E$4,P$2,P$2)/IF($G116=0,12,$G116),2),"Manual Allocation",AB116))</f>
        <v/>
      </c>
      <c r="Q116" s="32" t="str" cm="1">
        <f t="array" ref="Q116">IF($D116="","",_xlfn.SWITCH($J116,"Equal allocation",ROUND(($G116+$G116*$H116)/12,2),"Weighted Allocation",ROUND(($G116+$G116*$H116)*_xll.ACCOUNTTURNOVER(Connection,$E$10,,$D116,,$E$4,Q$2,Q$2)/IF($G116=0,12,$G116),2),"Manual Allocation",AC116))</f>
        <v/>
      </c>
      <c r="R116" s="32" t="str" cm="1">
        <f t="array" ref="R116">IF($D116="","",_xlfn.SWITCH($J116,"Equal allocation",ROUND(($G116+$G116*$H116)/12,2),"Weighted Allocation",ROUND(($G116+$G116*$H116)*_xll.ACCOUNTTURNOVER(Connection,$E$10,,$D116,,$E$4,R$2,R$2)/IF($G116=0,12,$G116),2),"Manual Allocation",AD116))</f>
        <v/>
      </c>
      <c r="S116" s="32" t="str" cm="1">
        <f t="array" ref="S116">IF($D116="","",_xlfn.SWITCH($J116,"Equal allocation",ROUND(($G116+$G116*$H116)/12,2),"Weighted Allocation",ROUND(($G116+$G116*$H116)*_xll.ACCOUNTTURNOVER(Connection,$E$10,,$D116,,$E$4,S$2,S$2)/IF($G116=0,12,$G116),2),"Manual Allocation",AE116))</f>
        <v/>
      </c>
      <c r="T116" s="32" t="str" cm="1">
        <f t="array" ref="T116">IF($D116="","",_xlfn.SWITCH($J116,"Equal allocation",ROUND(($G116+$G116*$H116)/12,2),"Weighted Allocation",ROUND(($G116+$G116*$H116)*_xll.ACCOUNTTURNOVER(Connection,$E$10,,$D116,,$E$4,T$2,T$2)/IF($G116=0,12,$G116),2),"Manual Allocation",AF116))</f>
        <v/>
      </c>
      <c r="U116" s="32" t="str" cm="1">
        <f t="array" ref="U116">IF($D116="","",_xlfn.SWITCH($J116,"Equal allocation",ROUND(($G116+$G116*$H116)/12,2),"Weighted Allocation",ROUND(($G116+$G116*$H116)*_xll.ACCOUNTTURNOVER(Connection,$E$10,,$D116,,$E$4,U$2,U$2)/IF($G116=0,12,$G116),2),"Manual Allocation",AG116))</f>
        <v/>
      </c>
      <c r="V116" s="32" t="str" cm="1">
        <f t="array" ref="V116">IF($D116="","",_xlfn.SWITCH($J116,"Equal allocation",ROUND(($G116+$G116*$H116)/12,2),"Weighted Allocation",ROUND(($G116+$G116*$H116)*_xll.ACCOUNTTURNOVER(Connection,$E$10,,$D116,,$E$4,V$2,V$2)/IF($G116=0,12,$G116),2),"Manual Allocation",AH116))</f>
        <v/>
      </c>
      <c r="W116" s="32" t="str" cm="1">
        <f t="array" ref="W116">IF($D116="","",_xlfn.SWITCH($J116,"Equal allocation",ROUND(($G116+$G116*$H116)/12,2),"Weighted Allocation",ROUND(($G116+$G116*$H116)*_xll.ACCOUNTTURNOVER(Connection,$E$10,,$D116,,$E$4,W$2,W$2)/IF($G116=0,12,$G116),2),"Manual Allocation",AI116))</f>
        <v/>
      </c>
      <c r="X116" s="32" t="str" cm="1">
        <f t="array" ref="X116">IF($D116="","",_xlfn.SWITCH($J116,"Equal allocation",ROUND(($G116+$G116*$H116)/12,2),"Weighted Allocation",ROUND(($G116+$G116*$H116)*_xll.ACCOUNTTURNOVER(Connection,$E$10,,$D116,,$E$4,X$2,X$2)/IF($G116=0,12,$G116),2),"Manual Allocation",AJ116))</f>
        <v/>
      </c>
      <c r="Z116" s="2"/>
    </row>
    <row r="117" spans="7:26" x14ac:dyDescent="0.45">
      <c r="G117" s="59"/>
      <c r="H117" s="18"/>
      <c r="I117" s="18"/>
      <c r="J117" s="17"/>
      <c r="K117" s="17" t="str">
        <f t="shared" si="2"/>
        <v/>
      </c>
      <c r="L117" s="17" t="str">
        <f t="shared" si="3"/>
        <v/>
      </c>
      <c r="M117" s="32" t="str" cm="1">
        <f t="array" ref="M117">IF($D117="","",_xlfn.SWITCH($J117,"Equal allocation",ROUND(($G117+$G117*$H117)/12,2),"Weighted Allocation",ROUND(($G117+$G117*$H117)*_xll.ACCOUNTTURNOVER(Connection,$E$10,,$D117,,$E$4,M$2,M$2)/IF($G117=0,12,$G117),2),"Manual Allocation",Y117))</f>
        <v/>
      </c>
      <c r="N117" s="32" t="str" cm="1">
        <f t="array" ref="N117">IF($D117="","",_xlfn.SWITCH($J117,"Equal allocation",ROUND(($G117+$G117*$H117)/12,2),"Weighted Allocation",ROUND(($G117+$G117*$H117)*_xll.ACCOUNTTURNOVER(Connection,$E$10,,$D117,,$E$4,N$2,N$2)/IF($G117=0,12,$G117),2),"Manual Allocation",Z117))</f>
        <v/>
      </c>
      <c r="O117" s="32" t="str" cm="1">
        <f t="array" ref="O117">IF($D117="","",_xlfn.SWITCH($J117,"Equal allocation",ROUND(($G117+$G117*$H117)/12,2),"Weighted Allocation",ROUND(($G117+$G117*$H117)*_xll.ACCOUNTTURNOVER(Connection,$E$10,,$D117,,$E$4,O$2,O$2)/IF($G117=0,12,$G117),2),"Manual Allocation",AA117))</f>
        <v/>
      </c>
      <c r="P117" s="32" t="str" cm="1">
        <f t="array" ref="P117">IF($D117="","",_xlfn.SWITCH($J117,"Equal allocation",ROUND(($G117+$G117*$H117)/12,2),"Weighted Allocation",ROUND(($G117+$G117*$H117)*_xll.ACCOUNTTURNOVER(Connection,$E$10,,$D117,,$E$4,P$2,P$2)/IF($G117=0,12,$G117),2),"Manual Allocation",AB117))</f>
        <v/>
      </c>
      <c r="Q117" s="32" t="str" cm="1">
        <f t="array" ref="Q117">IF($D117="","",_xlfn.SWITCH($J117,"Equal allocation",ROUND(($G117+$G117*$H117)/12,2),"Weighted Allocation",ROUND(($G117+$G117*$H117)*_xll.ACCOUNTTURNOVER(Connection,$E$10,,$D117,,$E$4,Q$2,Q$2)/IF($G117=0,12,$G117),2),"Manual Allocation",AC117))</f>
        <v/>
      </c>
      <c r="R117" s="32" t="str" cm="1">
        <f t="array" ref="R117">IF($D117="","",_xlfn.SWITCH($J117,"Equal allocation",ROUND(($G117+$G117*$H117)/12,2),"Weighted Allocation",ROUND(($G117+$G117*$H117)*_xll.ACCOUNTTURNOVER(Connection,$E$10,,$D117,,$E$4,R$2,R$2)/IF($G117=0,12,$G117),2),"Manual Allocation",AD117))</f>
        <v/>
      </c>
      <c r="S117" s="32" t="str" cm="1">
        <f t="array" ref="S117">IF($D117="","",_xlfn.SWITCH($J117,"Equal allocation",ROUND(($G117+$G117*$H117)/12,2),"Weighted Allocation",ROUND(($G117+$G117*$H117)*_xll.ACCOUNTTURNOVER(Connection,$E$10,,$D117,,$E$4,S$2,S$2)/IF($G117=0,12,$G117),2),"Manual Allocation",AE117))</f>
        <v/>
      </c>
      <c r="T117" s="32" t="str" cm="1">
        <f t="array" ref="T117">IF($D117="","",_xlfn.SWITCH($J117,"Equal allocation",ROUND(($G117+$G117*$H117)/12,2),"Weighted Allocation",ROUND(($G117+$G117*$H117)*_xll.ACCOUNTTURNOVER(Connection,$E$10,,$D117,,$E$4,T$2,T$2)/IF($G117=0,12,$G117),2),"Manual Allocation",AF117))</f>
        <v/>
      </c>
      <c r="U117" s="32" t="str" cm="1">
        <f t="array" ref="U117">IF($D117="","",_xlfn.SWITCH($J117,"Equal allocation",ROUND(($G117+$G117*$H117)/12,2),"Weighted Allocation",ROUND(($G117+$G117*$H117)*_xll.ACCOUNTTURNOVER(Connection,$E$10,,$D117,,$E$4,U$2,U$2)/IF($G117=0,12,$G117),2),"Manual Allocation",AG117))</f>
        <v/>
      </c>
      <c r="V117" s="32" t="str" cm="1">
        <f t="array" ref="V117">IF($D117="","",_xlfn.SWITCH($J117,"Equal allocation",ROUND(($G117+$G117*$H117)/12,2),"Weighted Allocation",ROUND(($G117+$G117*$H117)*_xll.ACCOUNTTURNOVER(Connection,$E$10,,$D117,,$E$4,V$2,V$2)/IF($G117=0,12,$G117),2),"Manual Allocation",AH117))</f>
        <v/>
      </c>
      <c r="W117" s="32" t="str" cm="1">
        <f t="array" ref="W117">IF($D117="","",_xlfn.SWITCH($J117,"Equal allocation",ROUND(($G117+$G117*$H117)/12,2),"Weighted Allocation",ROUND(($G117+$G117*$H117)*_xll.ACCOUNTTURNOVER(Connection,$E$10,,$D117,,$E$4,W$2,W$2)/IF($G117=0,12,$G117),2),"Manual Allocation",AI117))</f>
        <v/>
      </c>
      <c r="X117" s="32" t="str" cm="1">
        <f t="array" ref="X117">IF($D117="","",_xlfn.SWITCH($J117,"Equal allocation",ROUND(($G117+$G117*$H117)/12,2),"Weighted Allocation",ROUND(($G117+$G117*$H117)*_xll.ACCOUNTTURNOVER(Connection,$E$10,,$D117,,$E$4,X$2,X$2)/IF($G117=0,12,$G117),2),"Manual Allocation",AJ117))</f>
        <v/>
      </c>
      <c r="Z117" s="2"/>
    </row>
    <row r="118" spans="7:26" x14ac:dyDescent="0.45">
      <c r="G118" s="59"/>
      <c r="H118" s="18"/>
      <c r="I118" s="18"/>
      <c r="J118" s="17"/>
      <c r="K118" s="17" t="str">
        <f t="shared" si="2"/>
        <v/>
      </c>
      <c r="L118" s="17" t="str">
        <f t="shared" si="3"/>
        <v/>
      </c>
      <c r="M118" s="32" t="str" cm="1">
        <f t="array" ref="M118">IF($D118="","",_xlfn.SWITCH($J118,"Equal allocation",ROUND(($G118+$G118*$H118)/12,2),"Weighted Allocation",ROUND(($G118+$G118*$H118)*_xll.ACCOUNTTURNOVER(Connection,$E$10,,$D118,,$E$4,M$2,M$2)/IF($G118=0,12,$G118),2),"Manual Allocation",Y118))</f>
        <v/>
      </c>
      <c r="N118" s="32" t="str" cm="1">
        <f t="array" ref="N118">IF($D118="","",_xlfn.SWITCH($J118,"Equal allocation",ROUND(($G118+$G118*$H118)/12,2),"Weighted Allocation",ROUND(($G118+$G118*$H118)*_xll.ACCOUNTTURNOVER(Connection,$E$10,,$D118,,$E$4,N$2,N$2)/IF($G118=0,12,$G118),2),"Manual Allocation",Z118))</f>
        <v/>
      </c>
      <c r="O118" s="32" t="str" cm="1">
        <f t="array" ref="O118">IF($D118="","",_xlfn.SWITCH($J118,"Equal allocation",ROUND(($G118+$G118*$H118)/12,2),"Weighted Allocation",ROUND(($G118+$G118*$H118)*_xll.ACCOUNTTURNOVER(Connection,$E$10,,$D118,,$E$4,O$2,O$2)/IF($G118=0,12,$G118),2),"Manual Allocation",AA118))</f>
        <v/>
      </c>
      <c r="P118" s="32" t="str" cm="1">
        <f t="array" ref="P118">IF($D118="","",_xlfn.SWITCH($J118,"Equal allocation",ROUND(($G118+$G118*$H118)/12,2),"Weighted Allocation",ROUND(($G118+$G118*$H118)*_xll.ACCOUNTTURNOVER(Connection,$E$10,,$D118,,$E$4,P$2,P$2)/IF($G118=0,12,$G118),2),"Manual Allocation",AB118))</f>
        <v/>
      </c>
      <c r="Q118" s="32" t="str" cm="1">
        <f t="array" ref="Q118">IF($D118="","",_xlfn.SWITCH($J118,"Equal allocation",ROUND(($G118+$G118*$H118)/12,2),"Weighted Allocation",ROUND(($G118+$G118*$H118)*_xll.ACCOUNTTURNOVER(Connection,$E$10,,$D118,,$E$4,Q$2,Q$2)/IF($G118=0,12,$G118),2),"Manual Allocation",AC118))</f>
        <v/>
      </c>
      <c r="R118" s="32" t="str" cm="1">
        <f t="array" ref="R118">IF($D118="","",_xlfn.SWITCH($J118,"Equal allocation",ROUND(($G118+$G118*$H118)/12,2),"Weighted Allocation",ROUND(($G118+$G118*$H118)*_xll.ACCOUNTTURNOVER(Connection,$E$10,,$D118,,$E$4,R$2,R$2)/IF($G118=0,12,$G118),2),"Manual Allocation",AD118))</f>
        <v/>
      </c>
      <c r="S118" s="32" t="str" cm="1">
        <f t="array" ref="S118">IF($D118="","",_xlfn.SWITCH($J118,"Equal allocation",ROUND(($G118+$G118*$H118)/12,2),"Weighted Allocation",ROUND(($G118+$G118*$H118)*_xll.ACCOUNTTURNOVER(Connection,$E$10,,$D118,,$E$4,S$2,S$2)/IF($G118=0,12,$G118),2),"Manual Allocation",AE118))</f>
        <v/>
      </c>
      <c r="T118" s="32" t="str" cm="1">
        <f t="array" ref="T118">IF($D118="","",_xlfn.SWITCH($J118,"Equal allocation",ROUND(($G118+$G118*$H118)/12,2),"Weighted Allocation",ROUND(($G118+$G118*$H118)*_xll.ACCOUNTTURNOVER(Connection,$E$10,,$D118,,$E$4,T$2,T$2)/IF($G118=0,12,$G118),2),"Manual Allocation",AF118))</f>
        <v/>
      </c>
      <c r="U118" s="32" t="str" cm="1">
        <f t="array" ref="U118">IF($D118="","",_xlfn.SWITCH($J118,"Equal allocation",ROUND(($G118+$G118*$H118)/12,2),"Weighted Allocation",ROUND(($G118+$G118*$H118)*_xll.ACCOUNTTURNOVER(Connection,$E$10,,$D118,,$E$4,U$2,U$2)/IF($G118=0,12,$G118),2),"Manual Allocation",AG118))</f>
        <v/>
      </c>
      <c r="V118" s="32" t="str" cm="1">
        <f t="array" ref="V118">IF($D118="","",_xlfn.SWITCH($J118,"Equal allocation",ROUND(($G118+$G118*$H118)/12,2),"Weighted Allocation",ROUND(($G118+$G118*$H118)*_xll.ACCOUNTTURNOVER(Connection,$E$10,,$D118,,$E$4,V$2,V$2)/IF($G118=0,12,$G118),2),"Manual Allocation",AH118))</f>
        <v/>
      </c>
      <c r="W118" s="32" t="str" cm="1">
        <f t="array" ref="W118">IF($D118="","",_xlfn.SWITCH($J118,"Equal allocation",ROUND(($G118+$G118*$H118)/12,2),"Weighted Allocation",ROUND(($G118+$G118*$H118)*_xll.ACCOUNTTURNOVER(Connection,$E$10,,$D118,,$E$4,W$2,W$2)/IF($G118=0,12,$G118),2),"Manual Allocation",AI118))</f>
        <v/>
      </c>
      <c r="X118" s="32" t="str" cm="1">
        <f t="array" ref="X118">IF($D118="","",_xlfn.SWITCH($J118,"Equal allocation",ROUND(($G118+$G118*$H118)/12,2),"Weighted Allocation",ROUND(($G118+$G118*$H118)*_xll.ACCOUNTTURNOVER(Connection,$E$10,,$D118,,$E$4,X$2,X$2)/IF($G118=0,12,$G118),2),"Manual Allocation",AJ118))</f>
        <v/>
      </c>
      <c r="Z118" s="2"/>
    </row>
    <row r="119" spans="7:26" x14ac:dyDescent="0.45">
      <c r="G119" s="59"/>
      <c r="H119" s="18"/>
      <c r="I119" s="18"/>
      <c r="J119" s="17"/>
      <c r="K119" s="17" t="str">
        <f t="shared" si="2"/>
        <v/>
      </c>
      <c r="L119" s="17" t="str">
        <f t="shared" si="3"/>
        <v/>
      </c>
      <c r="M119" s="32" t="str" cm="1">
        <f t="array" ref="M119">IF($D119="","",_xlfn.SWITCH($J119,"Equal allocation",ROUND(($G119+$G119*$H119)/12,2),"Weighted Allocation",ROUND(($G119+$G119*$H119)*_xll.ACCOUNTTURNOVER(Connection,$E$10,,$D119,,$E$4,M$2,M$2)/IF($G119=0,12,$G119),2),"Manual Allocation",Y119))</f>
        <v/>
      </c>
      <c r="N119" s="32" t="str" cm="1">
        <f t="array" ref="N119">IF($D119="","",_xlfn.SWITCH($J119,"Equal allocation",ROUND(($G119+$G119*$H119)/12,2),"Weighted Allocation",ROUND(($G119+$G119*$H119)*_xll.ACCOUNTTURNOVER(Connection,$E$10,,$D119,,$E$4,N$2,N$2)/IF($G119=0,12,$G119),2),"Manual Allocation",Z119))</f>
        <v/>
      </c>
      <c r="O119" s="32" t="str" cm="1">
        <f t="array" ref="O119">IF($D119="","",_xlfn.SWITCH($J119,"Equal allocation",ROUND(($G119+$G119*$H119)/12,2),"Weighted Allocation",ROUND(($G119+$G119*$H119)*_xll.ACCOUNTTURNOVER(Connection,$E$10,,$D119,,$E$4,O$2,O$2)/IF($G119=0,12,$G119),2),"Manual Allocation",AA119))</f>
        <v/>
      </c>
      <c r="P119" s="32" t="str" cm="1">
        <f t="array" ref="P119">IF($D119="","",_xlfn.SWITCH($J119,"Equal allocation",ROUND(($G119+$G119*$H119)/12,2),"Weighted Allocation",ROUND(($G119+$G119*$H119)*_xll.ACCOUNTTURNOVER(Connection,$E$10,,$D119,,$E$4,P$2,P$2)/IF($G119=0,12,$G119),2),"Manual Allocation",AB119))</f>
        <v/>
      </c>
      <c r="Q119" s="32" t="str" cm="1">
        <f t="array" ref="Q119">IF($D119="","",_xlfn.SWITCH($J119,"Equal allocation",ROUND(($G119+$G119*$H119)/12,2),"Weighted Allocation",ROUND(($G119+$G119*$H119)*_xll.ACCOUNTTURNOVER(Connection,$E$10,,$D119,,$E$4,Q$2,Q$2)/IF($G119=0,12,$G119),2),"Manual Allocation",AC119))</f>
        <v/>
      </c>
      <c r="R119" s="32" t="str" cm="1">
        <f t="array" ref="R119">IF($D119="","",_xlfn.SWITCH($J119,"Equal allocation",ROUND(($G119+$G119*$H119)/12,2),"Weighted Allocation",ROUND(($G119+$G119*$H119)*_xll.ACCOUNTTURNOVER(Connection,$E$10,,$D119,,$E$4,R$2,R$2)/IF($G119=0,12,$G119),2),"Manual Allocation",AD119))</f>
        <v/>
      </c>
      <c r="S119" s="32" t="str" cm="1">
        <f t="array" ref="S119">IF($D119="","",_xlfn.SWITCH($J119,"Equal allocation",ROUND(($G119+$G119*$H119)/12,2),"Weighted Allocation",ROUND(($G119+$G119*$H119)*_xll.ACCOUNTTURNOVER(Connection,$E$10,,$D119,,$E$4,S$2,S$2)/IF($G119=0,12,$G119),2),"Manual Allocation",AE119))</f>
        <v/>
      </c>
      <c r="T119" s="32" t="str" cm="1">
        <f t="array" ref="T119">IF($D119="","",_xlfn.SWITCH($J119,"Equal allocation",ROUND(($G119+$G119*$H119)/12,2),"Weighted Allocation",ROUND(($G119+$G119*$H119)*_xll.ACCOUNTTURNOVER(Connection,$E$10,,$D119,,$E$4,T$2,T$2)/IF($G119=0,12,$G119),2),"Manual Allocation",AF119))</f>
        <v/>
      </c>
      <c r="U119" s="32" t="str" cm="1">
        <f t="array" ref="U119">IF($D119="","",_xlfn.SWITCH($J119,"Equal allocation",ROUND(($G119+$G119*$H119)/12,2),"Weighted Allocation",ROUND(($G119+$G119*$H119)*_xll.ACCOUNTTURNOVER(Connection,$E$10,,$D119,,$E$4,U$2,U$2)/IF($G119=0,12,$G119),2),"Manual Allocation",AG119))</f>
        <v/>
      </c>
      <c r="V119" s="32" t="str" cm="1">
        <f t="array" ref="V119">IF($D119="","",_xlfn.SWITCH($J119,"Equal allocation",ROUND(($G119+$G119*$H119)/12,2),"Weighted Allocation",ROUND(($G119+$G119*$H119)*_xll.ACCOUNTTURNOVER(Connection,$E$10,,$D119,,$E$4,V$2,V$2)/IF($G119=0,12,$G119),2),"Manual Allocation",AH119))</f>
        <v/>
      </c>
      <c r="W119" s="32" t="str" cm="1">
        <f t="array" ref="W119">IF($D119="","",_xlfn.SWITCH($J119,"Equal allocation",ROUND(($G119+$G119*$H119)/12,2),"Weighted Allocation",ROUND(($G119+$G119*$H119)*_xll.ACCOUNTTURNOVER(Connection,$E$10,,$D119,,$E$4,W$2,W$2)/IF($G119=0,12,$G119),2),"Manual Allocation",AI119))</f>
        <v/>
      </c>
      <c r="X119" s="32" t="str" cm="1">
        <f t="array" ref="X119">IF($D119="","",_xlfn.SWITCH($J119,"Equal allocation",ROUND(($G119+$G119*$H119)/12,2),"Weighted Allocation",ROUND(($G119+$G119*$H119)*_xll.ACCOUNTTURNOVER(Connection,$E$10,,$D119,,$E$4,X$2,X$2)/IF($G119=0,12,$G119),2),"Manual Allocation",AJ119))</f>
        <v/>
      </c>
      <c r="Z119" s="2"/>
    </row>
    <row r="120" spans="7:26" x14ac:dyDescent="0.45">
      <c r="G120" s="59"/>
      <c r="H120" s="18"/>
      <c r="I120" s="18"/>
      <c r="J120" s="17"/>
      <c r="K120" s="17" t="str">
        <f t="shared" si="2"/>
        <v/>
      </c>
      <c r="L120" s="17" t="str">
        <f t="shared" si="3"/>
        <v/>
      </c>
      <c r="M120" s="32" t="str" cm="1">
        <f t="array" ref="M120">IF($D120="","",_xlfn.SWITCH($J120,"Equal allocation",ROUND(($G120+$G120*$H120)/12,2),"Weighted Allocation",ROUND(($G120+$G120*$H120)*_xll.ACCOUNTTURNOVER(Connection,$E$10,,$D120,,$E$4,M$2,M$2)/IF($G120=0,12,$G120),2),"Manual Allocation",Y120))</f>
        <v/>
      </c>
      <c r="N120" s="32" t="str" cm="1">
        <f t="array" ref="N120">IF($D120="","",_xlfn.SWITCH($J120,"Equal allocation",ROUND(($G120+$G120*$H120)/12,2),"Weighted Allocation",ROUND(($G120+$G120*$H120)*_xll.ACCOUNTTURNOVER(Connection,$E$10,,$D120,,$E$4,N$2,N$2)/IF($G120=0,12,$G120),2),"Manual Allocation",Z120))</f>
        <v/>
      </c>
      <c r="O120" s="32" t="str" cm="1">
        <f t="array" ref="O120">IF($D120="","",_xlfn.SWITCH($J120,"Equal allocation",ROUND(($G120+$G120*$H120)/12,2),"Weighted Allocation",ROUND(($G120+$G120*$H120)*_xll.ACCOUNTTURNOVER(Connection,$E$10,,$D120,,$E$4,O$2,O$2)/IF($G120=0,12,$G120),2),"Manual Allocation",AA120))</f>
        <v/>
      </c>
      <c r="P120" s="32" t="str" cm="1">
        <f t="array" ref="P120">IF($D120="","",_xlfn.SWITCH($J120,"Equal allocation",ROUND(($G120+$G120*$H120)/12,2),"Weighted Allocation",ROUND(($G120+$G120*$H120)*_xll.ACCOUNTTURNOVER(Connection,$E$10,,$D120,,$E$4,P$2,P$2)/IF($G120=0,12,$G120),2),"Manual Allocation",AB120))</f>
        <v/>
      </c>
      <c r="Q120" s="32" t="str" cm="1">
        <f t="array" ref="Q120">IF($D120="","",_xlfn.SWITCH($J120,"Equal allocation",ROUND(($G120+$G120*$H120)/12,2),"Weighted Allocation",ROUND(($G120+$G120*$H120)*_xll.ACCOUNTTURNOVER(Connection,$E$10,,$D120,,$E$4,Q$2,Q$2)/IF($G120=0,12,$G120),2),"Manual Allocation",AC120))</f>
        <v/>
      </c>
      <c r="R120" s="32" t="str" cm="1">
        <f t="array" ref="R120">IF($D120="","",_xlfn.SWITCH($J120,"Equal allocation",ROUND(($G120+$G120*$H120)/12,2),"Weighted Allocation",ROUND(($G120+$G120*$H120)*_xll.ACCOUNTTURNOVER(Connection,$E$10,,$D120,,$E$4,R$2,R$2)/IF($G120=0,12,$G120),2),"Manual Allocation",AD120))</f>
        <v/>
      </c>
      <c r="S120" s="32" t="str" cm="1">
        <f t="array" ref="S120">IF($D120="","",_xlfn.SWITCH($J120,"Equal allocation",ROUND(($G120+$G120*$H120)/12,2),"Weighted Allocation",ROUND(($G120+$G120*$H120)*_xll.ACCOUNTTURNOVER(Connection,$E$10,,$D120,,$E$4,S$2,S$2)/IF($G120=0,12,$G120),2),"Manual Allocation",AE120))</f>
        <v/>
      </c>
      <c r="T120" s="32" t="str" cm="1">
        <f t="array" ref="T120">IF($D120="","",_xlfn.SWITCH($J120,"Equal allocation",ROUND(($G120+$G120*$H120)/12,2),"Weighted Allocation",ROUND(($G120+$G120*$H120)*_xll.ACCOUNTTURNOVER(Connection,$E$10,,$D120,,$E$4,T$2,T$2)/IF($G120=0,12,$G120),2),"Manual Allocation",AF120))</f>
        <v/>
      </c>
      <c r="U120" s="32" t="str" cm="1">
        <f t="array" ref="U120">IF($D120="","",_xlfn.SWITCH($J120,"Equal allocation",ROUND(($G120+$G120*$H120)/12,2),"Weighted Allocation",ROUND(($G120+$G120*$H120)*_xll.ACCOUNTTURNOVER(Connection,$E$10,,$D120,,$E$4,U$2,U$2)/IF($G120=0,12,$G120),2),"Manual Allocation",AG120))</f>
        <v/>
      </c>
      <c r="V120" s="32" t="str" cm="1">
        <f t="array" ref="V120">IF($D120="","",_xlfn.SWITCH($J120,"Equal allocation",ROUND(($G120+$G120*$H120)/12,2),"Weighted Allocation",ROUND(($G120+$G120*$H120)*_xll.ACCOUNTTURNOVER(Connection,$E$10,,$D120,,$E$4,V$2,V$2)/IF($G120=0,12,$G120),2),"Manual Allocation",AH120))</f>
        <v/>
      </c>
      <c r="W120" s="32" t="str" cm="1">
        <f t="array" ref="W120">IF($D120="","",_xlfn.SWITCH($J120,"Equal allocation",ROUND(($G120+$G120*$H120)/12,2),"Weighted Allocation",ROUND(($G120+$G120*$H120)*_xll.ACCOUNTTURNOVER(Connection,$E$10,,$D120,,$E$4,W$2,W$2)/IF($G120=0,12,$G120),2),"Manual Allocation",AI120))</f>
        <v/>
      </c>
      <c r="X120" s="32" t="str" cm="1">
        <f t="array" ref="X120">IF($D120="","",_xlfn.SWITCH($J120,"Equal allocation",ROUND(($G120+$G120*$H120)/12,2),"Weighted Allocation",ROUND(($G120+$G120*$H120)*_xll.ACCOUNTTURNOVER(Connection,$E$10,,$D120,,$E$4,X$2,X$2)/IF($G120=0,12,$G120),2),"Manual Allocation",AJ120))</f>
        <v/>
      </c>
      <c r="Z120" s="2"/>
    </row>
    <row r="121" spans="7:26" x14ac:dyDescent="0.45">
      <c r="G121" s="59"/>
      <c r="H121" s="18"/>
      <c r="I121" s="18"/>
      <c r="J121" s="17"/>
      <c r="K121" s="17" t="str">
        <f t="shared" si="2"/>
        <v/>
      </c>
      <c r="L121" s="17" t="str">
        <f t="shared" si="3"/>
        <v/>
      </c>
      <c r="M121" s="32" t="str" cm="1">
        <f t="array" ref="M121">IF($D121="","",_xlfn.SWITCH($J121,"Equal allocation",ROUND(($G121+$G121*$H121)/12,2),"Weighted Allocation",ROUND(($G121+$G121*$H121)*_xll.ACCOUNTTURNOVER(Connection,$E$10,,$D121,,$E$4,M$2,M$2)/IF($G121=0,12,$G121),2),"Manual Allocation",Y121))</f>
        <v/>
      </c>
      <c r="N121" s="32" t="str" cm="1">
        <f t="array" ref="N121">IF($D121="","",_xlfn.SWITCH($J121,"Equal allocation",ROUND(($G121+$G121*$H121)/12,2),"Weighted Allocation",ROUND(($G121+$G121*$H121)*_xll.ACCOUNTTURNOVER(Connection,$E$10,,$D121,,$E$4,N$2,N$2)/IF($G121=0,12,$G121),2),"Manual Allocation",Z121))</f>
        <v/>
      </c>
      <c r="O121" s="32" t="str" cm="1">
        <f t="array" ref="O121">IF($D121="","",_xlfn.SWITCH($J121,"Equal allocation",ROUND(($G121+$G121*$H121)/12,2),"Weighted Allocation",ROUND(($G121+$G121*$H121)*_xll.ACCOUNTTURNOVER(Connection,$E$10,,$D121,,$E$4,O$2,O$2)/IF($G121=0,12,$G121),2),"Manual Allocation",AA121))</f>
        <v/>
      </c>
      <c r="P121" s="32" t="str" cm="1">
        <f t="array" ref="P121">IF($D121="","",_xlfn.SWITCH($J121,"Equal allocation",ROUND(($G121+$G121*$H121)/12,2),"Weighted Allocation",ROUND(($G121+$G121*$H121)*_xll.ACCOUNTTURNOVER(Connection,$E$10,,$D121,,$E$4,P$2,P$2)/IF($G121=0,12,$G121),2),"Manual Allocation",AB121))</f>
        <v/>
      </c>
      <c r="Q121" s="32" t="str" cm="1">
        <f t="array" ref="Q121">IF($D121="","",_xlfn.SWITCH($J121,"Equal allocation",ROUND(($G121+$G121*$H121)/12,2),"Weighted Allocation",ROUND(($G121+$G121*$H121)*_xll.ACCOUNTTURNOVER(Connection,$E$10,,$D121,,$E$4,Q$2,Q$2)/IF($G121=0,12,$G121),2),"Manual Allocation",AC121))</f>
        <v/>
      </c>
      <c r="R121" s="32" t="str" cm="1">
        <f t="array" ref="R121">IF($D121="","",_xlfn.SWITCH($J121,"Equal allocation",ROUND(($G121+$G121*$H121)/12,2),"Weighted Allocation",ROUND(($G121+$G121*$H121)*_xll.ACCOUNTTURNOVER(Connection,$E$10,,$D121,,$E$4,R$2,R$2)/IF($G121=0,12,$G121),2),"Manual Allocation",AD121))</f>
        <v/>
      </c>
      <c r="S121" s="32" t="str" cm="1">
        <f t="array" ref="S121">IF($D121="","",_xlfn.SWITCH($J121,"Equal allocation",ROUND(($G121+$G121*$H121)/12,2),"Weighted Allocation",ROUND(($G121+$G121*$H121)*_xll.ACCOUNTTURNOVER(Connection,$E$10,,$D121,,$E$4,S$2,S$2)/IF($G121=0,12,$G121),2),"Manual Allocation",AE121))</f>
        <v/>
      </c>
      <c r="T121" s="32" t="str" cm="1">
        <f t="array" ref="T121">IF($D121="","",_xlfn.SWITCH($J121,"Equal allocation",ROUND(($G121+$G121*$H121)/12,2),"Weighted Allocation",ROUND(($G121+$G121*$H121)*_xll.ACCOUNTTURNOVER(Connection,$E$10,,$D121,,$E$4,T$2,T$2)/IF($G121=0,12,$G121),2),"Manual Allocation",AF121))</f>
        <v/>
      </c>
      <c r="U121" s="32" t="str" cm="1">
        <f t="array" ref="U121">IF($D121="","",_xlfn.SWITCH($J121,"Equal allocation",ROUND(($G121+$G121*$H121)/12,2),"Weighted Allocation",ROUND(($G121+$G121*$H121)*_xll.ACCOUNTTURNOVER(Connection,$E$10,,$D121,,$E$4,U$2,U$2)/IF($G121=0,12,$G121),2),"Manual Allocation",AG121))</f>
        <v/>
      </c>
      <c r="V121" s="32" t="str" cm="1">
        <f t="array" ref="V121">IF($D121="","",_xlfn.SWITCH($J121,"Equal allocation",ROUND(($G121+$G121*$H121)/12,2),"Weighted Allocation",ROUND(($G121+$G121*$H121)*_xll.ACCOUNTTURNOVER(Connection,$E$10,,$D121,,$E$4,V$2,V$2)/IF($G121=0,12,$G121),2),"Manual Allocation",AH121))</f>
        <v/>
      </c>
      <c r="W121" s="32" t="str" cm="1">
        <f t="array" ref="W121">IF($D121="","",_xlfn.SWITCH($J121,"Equal allocation",ROUND(($G121+$G121*$H121)/12,2),"Weighted Allocation",ROUND(($G121+$G121*$H121)*_xll.ACCOUNTTURNOVER(Connection,$E$10,,$D121,,$E$4,W$2,W$2)/IF($G121=0,12,$G121),2),"Manual Allocation",AI121))</f>
        <v/>
      </c>
      <c r="X121" s="32" t="str" cm="1">
        <f t="array" ref="X121">IF($D121="","",_xlfn.SWITCH($J121,"Equal allocation",ROUND(($G121+$G121*$H121)/12,2),"Weighted Allocation",ROUND(($G121+$G121*$H121)*_xll.ACCOUNTTURNOVER(Connection,$E$10,,$D121,,$E$4,X$2,X$2)/IF($G121=0,12,$G121),2),"Manual Allocation",AJ121))</f>
        <v/>
      </c>
      <c r="Z121" s="2"/>
    </row>
    <row r="122" spans="7:26" x14ac:dyDescent="0.45">
      <c r="G122" s="59"/>
      <c r="H122" s="18"/>
      <c r="I122" s="18"/>
      <c r="J122" s="17"/>
      <c r="K122" s="17" t="str">
        <f t="shared" si="2"/>
        <v/>
      </c>
      <c r="L122" s="17" t="str">
        <f t="shared" si="3"/>
        <v/>
      </c>
      <c r="M122" s="32" t="str" cm="1">
        <f t="array" ref="M122">IF($D122="","",_xlfn.SWITCH($J122,"Equal allocation",ROUND(($G122+$G122*$H122)/12,2),"Weighted Allocation",ROUND(($G122+$G122*$H122)*_xll.ACCOUNTTURNOVER(Connection,$E$10,,$D122,,$E$4,M$2,M$2)/IF($G122=0,12,$G122),2),"Manual Allocation",Y122))</f>
        <v/>
      </c>
      <c r="N122" s="32" t="str" cm="1">
        <f t="array" ref="N122">IF($D122="","",_xlfn.SWITCH($J122,"Equal allocation",ROUND(($G122+$G122*$H122)/12,2),"Weighted Allocation",ROUND(($G122+$G122*$H122)*_xll.ACCOUNTTURNOVER(Connection,$E$10,,$D122,,$E$4,N$2,N$2)/IF($G122=0,12,$G122),2),"Manual Allocation",Z122))</f>
        <v/>
      </c>
      <c r="O122" s="32" t="str" cm="1">
        <f t="array" ref="O122">IF($D122="","",_xlfn.SWITCH($J122,"Equal allocation",ROUND(($G122+$G122*$H122)/12,2),"Weighted Allocation",ROUND(($G122+$G122*$H122)*_xll.ACCOUNTTURNOVER(Connection,$E$10,,$D122,,$E$4,O$2,O$2)/IF($G122=0,12,$G122),2),"Manual Allocation",AA122))</f>
        <v/>
      </c>
      <c r="P122" s="32" t="str" cm="1">
        <f t="array" ref="P122">IF($D122="","",_xlfn.SWITCH($J122,"Equal allocation",ROUND(($G122+$G122*$H122)/12,2),"Weighted Allocation",ROUND(($G122+$G122*$H122)*_xll.ACCOUNTTURNOVER(Connection,$E$10,,$D122,,$E$4,P$2,P$2)/IF($G122=0,12,$G122),2),"Manual Allocation",AB122))</f>
        <v/>
      </c>
      <c r="Q122" s="32" t="str" cm="1">
        <f t="array" ref="Q122">IF($D122="","",_xlfn.SWITCH($J122,"Equal allocation",ROUND(($G122+$G122*$H122)/12,2),"Weighted Allocation",ROUND(($G122+$G122*$H122)*_xll.ACCOUNTTURNOVER(Connection,$E$10,,$D122,,$E$4,Q$2,Q$2)/IF($G122=0,12,$G122),2),"Manual Allocation",AC122))</f>
        <v/>
      </c>
      <c r="R122" s="32" t="str" cm="1">
        <f t="array" ref="R122">IF($D122="","",_xlfn.SWITCH($J122,"Equal allocation",ROUND(($G122+$G122*$H122)/12,2),"Weighted Allocation",ROUND(($G122+$G122*$H122)*_xll.ACCOUNTTURNOVER(Connection,$E$10,,$D122,,$E$4,R$2,R$2)/IF($G122=0,12,$G122),2),"Manual Allocation",AD122))</f>
        <v/>
      </c>
      <c r="S122" s="32" t="str" cm="1">
        <f t="array" ref="S122">IF($D122="","",_xlfn.SWITCH($J122,"Equal allocation",ROUND(($G122+$G122*$H122)/12,2),"Weighted Allocation",ROUND(($G122+$G122*$H122)*_xll.ACCOUNTTURNOVER(Connection,$E$10,,$D122,,$E$4,S$2,S$2)/IF($G122=0,12,$G122),2),"Manual Allocation",AE122))</f>
        <v/>
      </c>
      <c r="T122" s="32" t="str" cm="1">
        <f t="array" ref="T122">IF($D122="","",_xlfn.SWITCH($J122,"Equal allocation",ROUND(($G122+$G122*$H122)/12,2),"Weighted Allocation",ROUND(($G122+$G122*$H122)*_xll.ACCOUNTTURNOVER(Connection,$E$10,,$D122,,$E$4,T$2,T$2)/IF($G122=0,12,$G122),2),"Manual Allocation",AF122))</f>
        <v/>
      </c>
      <c r="U122" s="32" t="str" cm="1">
        <f t="array" ref="U122">IF($D122="","",_xlfn.SWITCH($J122,"Equal allocation",ROUND(($G122+$G122*$H122)/12,2),"Weighted Allocation",ROUND(($G122+$G122*$H122)*_xll.ACCOUNTTURNOVER(Connection,$E$10,,$D122,,$E$4,U$2,U$2)/IF($G122=0,12,$G122),2),"Manual Allocation",AG122))</f>
        <v/>
      </c>
      <c r="V122" s="32" t="str" cm="1">
        <f t="array" ref="V122">IF($D122="","",_xlfn.SWITCH($J122,"Equal allocation",ROUND(($G122+$G122*$H122)/12,2),"Weighted Allocation",ROUND(($G122+$G122*$H122)*_xll.ACCOUNTTURNOVER(Connection,$E$10,,$D122,,$E$4,V$2,V$2)/IF($G122=0,12,$G122),2),"Manual Allocation",AH122))</f>
        <v/>
      </c>
      <c r="W122" s="32" t="str" cm="1">
        <f t="array" ref="W122">IF($D122="","",_xlfn.SWITCH($J122,"Equal allocation",ROUND(($G122+$G122*$H122)/12,2),"Weighted Allocation",ROUND(($G122+$G122*$H122)*_xll.ACCOUNTTURNOVER(Connection,$E$10,,$D122,,$E$4,W$2,W$2)/IF($G122=0,12,$G122),2),"Manual Allocation",AI122))</f>
        <v/>
      </c>
      <c r="X122" s="32" t="str" cm="1">
        <f t="array" ref="X122">IF($D122="","",_xlfn.SWITCH($J122,"Equal allocation",ROUND(($G122+$G122*$H122)/12,2),"Weighted Allocation",ROUND(($G122+$G122*$H122)*_xll.ACCOUNTTURNOVER(Connection,$E$10,,$D122,,$E$4,X$2,X$2)/IF($G122=0,12,$G122),2),"Manual Allocation",AJ122))</f>
        <v/>
      </c>
      <c r="Z122" s="2"/>
    </row>
    <row r="123" spans="7:26" x14ac:dyDescent="0.45">
      <c r="G123" s="59"/>
      <c r="H123" s="18"/>
      <c r="I123" s="18"/>
      <c r="J123" s="17"/>
      <c r="K123" s="17" t="str">
        <f t="shared" si="2"/>
        <v/>
      </c>
      <c r="L123" s="17" t="str">
        <f t="shared" si="3"/>
        <v/>
      </c>
      <c r="M123" s="32" t="str" cm="1">
        <f t="array" ref="M123">IF($D123="","",_xlfn.SWITCH($J123,"Equal allocation",ROUND(($G123+$G123*$H123)/12,2),"Weighted Allocation",ROUND(($G123+$G123*$H123)*_xll.ACCOUNTTURNOVER(Connection,$E$10,,$D123,,$E$4,M$2,M$2)/IF($G123=0,12,$G123),2),"Manual Allocation",Y123))</f>
        <v/>
      </c>
      <c r="N123" s="32" t="str" cm="1">
        <f t="array" ref="N123">IF($D123="","",_xlfn.SWITCH($J123,"Equal allocation",ROUND(($G123+$G123*$H123)/12,2),"Weighted Allocation",ROUND(($G123+$G123*$H123)*_xll.ACCOUNTTURNOVER(Connection,$E$10,,$D123,,$E$4,N$2,N$2)/IF($G123=0,12,$G123),2),"Manual Allocation",Z123))</f>
        <v/>
      </c>
      <c r="O123" s="32" t="str" cm="1">
        <f t="array" ref="O123">IF($D123="","",_xlfn.SWITCH($J123,"Equal allocation",ROUND(($G123+$G123*$H123)/12,2),"Weighted Allocation",ROUND(($G123+$G123*$H123)*_xll.ACCOUNTTURNOVER(Connection,$E$10,,$D123,,$E$4,O$2,O$2)/IF($G123=0,12,$G123),2),"Manual Allocation",AA123))</f>
        <v/>
      </c>
      <c r="P123" s="32" t="str" cm="1">
        <f t="array" ref="P123">IF($D123="","",_xlfn.SWITCH($J123,"Equal allocation",ROUND(($G123+$G123*$H123)/12,2),"Weighted Allocation",ROUND(($G123+$G123*$H123)*_xll.ACCOUNTTURNOVER(Connection,$E$10,,$D123,,$E$4,P$2,P$2)/IF($G123=0,12,$G123),2),"Manual Allocation",AB123))</f>
        <v/>
      </c>
      <c r="Q123" s="32" t="str" cm="1">
        <f t="array" ref="Q123">IF($D123="","",_xlfn.SWITCH($J123,"Equal allocation",ROUND(($G123+$G123*$H123)/12,2),"Weighted Allocation",ROUND(($G123+$G123*$H123)*_xll.ACCOUNTTURNOVER(Connection,$E$10,,$D123,,$E$4,Q$2,Q$2)/IF($G123=0,12,$G123),2),"Manual Allocation",AC123))</f>
        <v/>
      </c>
      <c r="R123" s="32" t="str" cm="1">
        <f t="array" ref="R123">IF($D123="","",_xlfn.SWITCH($J123,"Equal allocation",ROUND(($G123+$G123*$H123)/12,2),"Weighted Allocation",ROUND(($G123+$G123*$H123)*_xll.ACCOUNTTURNOVER(Connection,$E$10,,$D123,,$E$4,R$2,R$2)/IF($G123=0,12,$G123),2),"Manual Allocation",AD123))</f>
        <v/>
      </c>
      <c r="S123" s="32" t="str" cm="1">
        <f t="array" ref="S123">IF($D123="","",_xlfn.SWITCH($J123,"Equal allocation",ROUND(($G123+$G123*$H123)/12,2),"Weighted Allocation",ROUND(($G123+$G123*$H123)*_xll.ACCOUNTTURNOVER(Connection,$E$10,,$D123,,$E$4,S$2,S$2)/IF($G123=0,12,$G123),2),"Manual Allocation",AE123))</f>
        <v/>
      </c>
      <c r="T123" s="32" t="str" cm="1">
        <f t="array" ref="T123">IF($D123="","",_xlfn.SWITCH($J123,"Equal allocation",ROUND(($G123+$G123*$H123)/12,2),"Weighted Allocation",ROUND(($G123+$G123*$H123)*_xll.ACCOUNTTURNOVER(Connection,$E$10,,$D123,,$E$4,T$2,T$2)/IF($G123=0,12,$G123),2),"Manual Allocation",AF123))</f>
        <v/>
      </c>
      <c r="U123" s="32" t="str" cm="1">
        <f t="array" ref="U123">IF($D123="","",_xlfn.SWITCH($J123,"Equal allocation",ROUND(($G123+$G123*$H123)/12,2),"Weighted Allocation",ROUND(($G123+$G123*$H123)*_xll.ACCOUNTTURNOVER(Connection,$E$10,,$D123,,$E$4,U$2,U$2)/IF($G123=0,12,$G123),2),"Manual Allocation",AG123))</f>
        <v/>
      </c>
      <c r="V123" s="32" t="str" cm="1">
        <f t="array" ref="V123">IF($D123="","",_xlfn.SWITCH($J123,"Equal allocation",ROUND(($G123+$G123*$H123)/12,2),"Weighted Allocation",ROUND(($G123+$G123*$H123)*_xll.ACCOUNTTURNOVER(Connection,$E$10,,$D123,,$E$4,V$2,V$2)/IF($G123=0,12,$G123),2),"Manual Allocation",AH123))</f>
        <v/>
      </c>
      <c r="W123" s="32" t="str" cm="1">
        <f t="array" ref="W123">IF($D123="","",_xlfn.SWITCH($J123,"Equal allocation",ROUND(($G123+$G123*$H123)/12,2),"Weighted Allocation",ROUND(($G123+$G123*$H123)*_xll.ACCOUNTTURNOVER(Connection,$E$10,,$D123,,$E$4,W$2,W$2)/IF($G123=0,12,$G123),2),"Manual Allocation",AI123))</f>
        <v/>
      </c>
      <c r="X123" s="32" t="str" cm="1">
        <f t="array" ref="X123">IF($D123="","",_xlfn.SWITCH($J123,"Equal allocation",ROUND(($G123+$G123*$H123)/12,2),"Weighted Allocation",ROUND(($G123+$G123*$H123)*_xll.ACCOUNTTURNOVER(Connection,$E$10,,$D123,,$E$4,X$2,X$2)/IF($G123=0,12,$G123),2),"Manual Allocation",AJ123))</f>
        <v/>
      </c>
      <c r="Z123" s="2"/>
    </row>
    <row r="124" spans="7:26" x14ac:dyDescent="0.45">
      <c r="G124" s="59"/>
      <c r="H124" s="18"/>
      <c r="I124" s="18"/>
      <c r="J124" s="17"/>
      <c r="K124" s="17" t="str">
        <f t="shared" si="2"/>
        <v/>
      </c>
      <c r="L124" s="17" t="str">
        <f t="shared" si="3"/>
        <v/>
      </c>
      <c r="M124" s="32" t="str" cm="1">
        <f t="array" ref="M124">IF($D124="","",_xlfn.SWITCH($J124,"Equal allocation",ROUND(($G124+$G124*$H124)/12,2),"Weighted Allocation",ROUND(($G124+$G124*$H124)*_xll.ACCOUNTTURNOVER(Connection,$E$10,,$D124,,$E$4,M$2,M$2)/IF($G124=0,12,$G124),2),"Manual Allocation",Y124))</f>
        <v/>
      </c>
      <c r="N124" s="32" t="str" cm="1">
        <f t="array" ref="N124">IF($D124="","",_xlfn.SWITCH($J124,"Equal allocation",ROUND(($G124+$G124*$H124)/12,2),"Weighted Allocation",ROUND(($G124+$G124*$H124)*_xll.ACCOUNTTURNOVER(Connection,$E$10,,$D124,,$E$4,N$2,N$2)/IF($G124=0,12,$G124),2),"Manual Allocation",Z124))</f>
        <v/>
      </c>
      <c r="O124" s="32" t="str" cm="1">
        <f t="array" ref="O124">IF($D124="","",_xlfn.SWITCH($J124,"Equal allocation",ROUND(($G124+$G124*$H124)/12,2),"Weighted Allocation",ROUND(($G124+$G124*$H124)*_xll.ACCOUNTTURNOVER(Connection,$E$10,,$D124,,$E$4,O$2,O$2)/IF($G124=0,12,$G124),2),"Manual Allocation",AA124))</f>
        <v/>
      </c>
      <c r="P124" s="32" t="str" cm="1">
        <f t="array" ref="P124">IF($D124="","",_xlfn.SWITCH($J124,"Equal allocation",ROUND(($G124+$G124*$H124)/12,2),"Weighted Allocation",ROUND(($G124+$G124*$H124)*_xll.ACCOUNTTURNOVER(Connection,$E$10,,$D124,,$E$4,P$2,P$2)/IF($G124=0,12,$G124),2),"Manual Allocation",AB124))</f>
        <v/>
      </c>
      <c r="Q124" s="32" t="str" cm="1">
        <f t="array" ref="Q124">IF($D124="","",_xlfn.SWITCH($J124,"Equal allocation",ROUND(($G124+$G124*$H124)/12,2),"Weighted Allocation",ROUND(($G124+$G124*$H124)*_xll.ACCOUNTTURNOVER(Connection,$E$10,,$D124,,$E$4,Q$2,Q$2)/IF($G124=0,12,$G124),2),"Manual Allocation",AC124))</f>
        <v/>
      </c>
      <c r="R124" s="32" t="str" cm="1">
        <f t="array" ref="R124">IF($D124="","",_xlfn.SWITCH($J124,"Equal allocation",ROUND(($G124+$G124*$H124)/12,2),"Weighted Allocation",ROUND(($G124+$G124*$H124)*_xll.ACCOUNTTURNOVER(Connection,$E$10,,$D124,,$E$4,R$2,R$2)/IF($G124=0,12,$G124),2),"Manual Allocation",AD124))</f>
        <v/>
      </c>
      <c r="S124" s="32" t="str" cm="1">
        <f t="array" ref="S124">IF($D124="","",_xlfn.SWITCH($J124,"Equal allocation",ROUND(($G124+$G124*$H124)/12,2),"Weighted Allocation",ROUND(($G124+$G124*$H124)*_xll.ACCOUNTTURNOVER(Connection,$E$10,,$D124,,$E$4,S$2,S$2)/IF($G124=0,12,$G124),2),"Manual Allocation",AE124))</f>
        <v/>
      </c>
      <c r="T124" s="32" t="str" cm="1">
        <f t="array" ref="T124">IF($D124="","",_xlfn.SWITCH($J124,"Equal allocation",ROUND(($G124+$G124*$H124)/12,2),"Weighted Allocation",ROUND(($G124+$G124*$H124)*_xll.ACCOUNTTURNOVER(Connection,$E$10,,$D124,,$E$4,T$2,T$2)/IF($G124=0,12,$G124),2),"Manual Allocation",AF124))</f>
        <v/>
      </c>
      <c r="U124" s="32" t="str" cm="1">
        <f t="array" ref="U124">IF($D124="","",_xlfn.SWITCH($J124,"Equal allocation",ROUND(($G124+$G124*$H124)/12,2),"Weighted Allocation",ROUND(($G124+$G124*$H124)*_xll.ACCOUNTTURNOVER(Connection,$E$10,,$D124,,$E$4,U$2,U$2)/IF($G124=0,12,$G124),2),"Manual Allocation",AG124))</f>
        <v/>
      </c>
      <c r="V124" s="32" t="str" cm="1">
        <f t="array" ref="V124">IF($D124="","",_xlfn.SWITCH($J124,"Equal allocation",ROUND(($G124+$G124*$H124)/12,2),"Weighted Allocation",ROUND(($G124+$G124*$H124)*_xll.ACCOUNTTURNOVER(Connection,$E$10,,$D124,,$E$4,V$2,V$2)/IF($G124=0,12,$G124),2),"Manual Allocation",AH124))</f>
        <v/>
      </c>
      <c r="W124" s="32" t="str" cm="1">
        <f t="array" ref="W124">IF($D124="","",_xlfn.SWITCH($J124,"Equal allocation",ROUND(($G124+$G124*$H124)/12,2),"Weighted Allocation",ROUND(($G124+$G124*$H124)*_xll.ACCOUNTTURNOVER(Connection,$E$10,,$D124,,$E$4,W$2,W$2)/IF($G124=0,12,$G124),2),"Manual Allocation",AI124))</f>
        <v/>
      </c>
      <c r="X124" s="32" t="str" cm="1">
        <f t="array" ref="X124">IF($D124="","",_xlfn.SWITCH($J124,"Equal allocation",ROUND(($G124+$G124*$H124)/12,2),"Weighted Allocation",ROUND(($G124+$G124*$H124)*_xll.ACCOUNTTURNOVER(Connection,$E$10,,$D124,,$E$4,X$2,X$2)/IF($G124=0,12,$G124),2),"Manual Allocation",AJ124))</f>
        <v/>
      </c>
      <c r="Z124" s="2"/>
    </row>
    <row r="125" spans="7:26" x14ac:dyDescent="0.45">
      <c r="G125" s="59"/>
      <c r="H125" s="18"/>
      <c r="I125" s="18"/>
      <c r="J125" s="17"/>
      <c r="K125" s="17" t="str">
        <f t="shared" si="2"/>
        <v/>
      </c>
      <c r="L125" s="17" t="str">
        <f t="shared" si="3"/>
        <v/>
      </c>
      <c r="M125" s="32" t="str" cm="1">
        <f t="array" ref="M125">IF($D125="","",_xlfn.SWITCH($J125,"Equal allocation",ROUND(($G125+$G125*$H125)/12,2),"Weighted Allocation",ROUND(($G125+$G125*$H125)*_xll.ACCOUNTTURNOVER(Connection,$E$10,,$D125,,$E$4,M$2,M$2)/IF($G125=0,12,$G125),2),"Manual Allocation",Y125))</f>
        <v/>
      </c>
      <c r="N125" s="32" t="str" cm="1">
        <f t="array" ref="N125">IF($D125="","",_xlfn.SWITCH($J125,"Equal allocation",ROUND(($G125+$G125*$H125)/12,2),"Weighted Allocation",ROUND(($G125+$G125*$H125)*_xll.ACCOUNTTURNOVER(Connection,$E$10,,$D125,,$E$4,N$2,N$2)/IF($G125=0,12,$G125),2),"Manual Allocation",Z125))</f>
        <v/>
      </c>
      <c r="O125" s="32" t="str" cm="1">
        <f t="array" ref="O125">IF($D125="","",_xlfn.SWITCH($J125,"Equal allocation",ROUND(($G125+$G125*$H125)/12,2),"Weighted Allocation",ROUND(($G125+$G125*$H125)*_xll.ACCOUNTTURNOVER(Connection,$E$10,,$D125,,$E$4,O$2,O$2)/IF($G125=0,12,$G125),2),"Manual Allocation",AA125))</f>
        <v/>
      </c>
      <c r="P125" s="32" t="str" cm="1">
        <f t="array" ref="P125">IF($D125="","",_xlfn.SWITCH($J125,"Equal allocation",ROUND(($G125+$G125*$H125)/12,2),"Weighted Allocation",ROUND(($G125+$G125*$H125)*_xll.ACCOUNTTURNOVER(Connection,$E$10,,$D125,,$E$4,P$2,P$2)/IF($G125=0,12,$G125),2),"Manual Allocation",AB125))</f>
        <v/>
      </c>
      <c r="Q125" s="32" t="str" cm="1">
        <f t="array" ref="Q125">IF($D125="","",_xlfn.SWITCH($J125,"Equal allocation",ROUND(($G125+$G125*$H125)/12,2),"Weighted Allocation",ROUND(($G125+$G125*$H125)*_xll.ACCOUNTTURNOVER(Connection,$E$10,,$D125,,$E$4,Q$2,Q$2)/IF($G125=0,12,$G125),2),"Manual Allocation",AC125))</f>
        <v/>
      </c>
      <c r="R125" s="32" t="str" cm="1">
        <f t="array" ref="R125">IF($D125="","",_xlfn.SWITCH($J125,"Equal allocation",ROUND(($G125+$G125*$H125)/12,2),"Weighted Allocation",ROUND(($G125+$G125*$H125)*_xll.ACCOUNTTURNOVER(Connection,$E$10,,$D125,,$E$4,R$2,R$2)/IF($G125=0,12,$G125),2),"Manual Allocation",AD125))</f>
        <v/>
      </c>
      <c r="S125" s="32" t="str" cm="1">
        <f t="array" ref="S125">IF($D125="","",_xlfn.SWITCH($J125,"Equal allocation",ROUND(($G125+$G125*$H125)/12,2),"Weighted Allocation",ROUND(($G125+$G125*$H125)*_xll.ACCOUNTTURNOVER(Connection,$E$10,,$D125,,$E$4,S$2,S$2)/IF($G125=0,12,$G125),2),"Manual Allocation",AE125))</f>
        <v/>
      </c>
      <c r="T125" s="32" t="str" cm="1">
        <f t="array" ref="T125">IF($D125="","",_xlfn.SWITCH($J125,"Equal allocation",ROUND(($G125+$G125*$H125)/12,2),"Weighted Allocation",ROUND(($G125+$G125*$H125)*_xll.ACCOUNTTURNOVER(Connection,$E$10,,$D125,,$E$4,T$2,T$2)/IF($G125=0,12,$G125),2),"Manual Allocation",AF125))</f>
        <v/>
      </c>
      <c r="U125" s="32" t="str" cm="1">
        <f t="array" ref="U125">IF($D125="","",_xlfn.SWITCH($J125,"Equal allocation",ROUND(($G125+$G125*$H125)/12,2),"Weighted Allocation",ROUND(($G125+$G125*$H125)*_xll.ACCOUNTTURNOVER(Connection,$E$10,,$D125,,$E$4,U$2,U$2)/IF($G125=0,12,$G125),2),"Manual Allocation",AG125))</f>
        <v/>
      </c>
      <c r="V125" s="32" t="str" cm="1">
        <f t="array" ref="V125">IF($D125="","",_xlfn.SWITCH($J125,"Equal allocation",ROUND(($G125+$G125*$H125)/12,2),"Weighted Allocation",ROUND(($G125+$G125*$H125)*_xll.ACCOUNTTURNOVER(Connection,$E$10,,$D125,,$E$4,V$2,V$2)/IF($G125=0,12,$G125),2),"Manual Allocation",AH125))</f>
        <v/>
      </c>
      <c r="W125" s="32" t="str" cm="1">
        <f t="array" ref="W125">IF($D125="","",_xlfn.SWITCH($J125,"Equal allocation",ROUND(($G125+$G125*$H125)/12,2),"Weighted Allocation",ROUND(($G125+$G125*$H125)*_xll.ACCOUNTTURNOVER(Connection,$E$10,,$D125,,$E$4,W$2,W$2)/IF($G125=0,12,$G125),2),"Manual Allocation",AI125))</f>
        <v/>
      </c>
      <c r="X125" s="32" t="str" cm="1">
        <f t="array" ref="X125">IF($D125="","",_xlfn.SWITCH($J125,"Equal allocation",ROUND(($G125+$G125*$H125)/12,2),"Weighted Allocation",ROUND(($G125+$G125*$H125)*_xll.ACCOUNTTURNOVER(Connection,$E$10,,$D125,,$E$4,X$2,X$2)/IF($G125=0,12,$G125),2),"Manual Allocation",AJ125))</f>
        <v/>
      </c>
      <c r="Z125" s="2"/>
    </row>
    <row r="126" spans="7:26" x14ac:dyDescent="0.45">
      <c r="G126" s="59"/>
      <c r="H126" s="18"/>
      <c r="I126" s="18"/>
      <c r="J126" s="17"/>
      <c r="K126" s="17" t="str">
        <f t="shared" si="2"/>
        <v/>
      </c>
      <c r="L126" s="17" t="str">
        <f t="shared" si="3"/>
        <v/>
      </c>
      <c r="M126" s="32" t="str" cm="1">
        <f t="array" ref="M126">IF($D126="","",_xlfn.SWITCH($J126,"Equal allocation",ROUND(($G126+$G126*$H126)/12,2),"Weighted Allocation",ROUND(($G126+$G126*$H126)*_xll.ACCOUNTTURNOVER(Connection,$E$10,,$D126,,$E$4,M$2,M$2)/IF($G126=0,12,$G126),2),"Manual Allocation",Y126))</f>
        <v/>
      </c>
      <c r="N126" s="32" t="str" cm="1">
        <f t="array" ref="N126">IF($D126="","",_xlfn.SWITCH($J126,"Equal allocation",ROUND(($G126+$G126*$H126)/12,2),"Weighted Allocation",ROUND(($G126+$G126*$H126)*_xll.ACCOUNTTURNOVER(Connection,$E$10,,$D126,,$E$4,N$2,N$2)/IF($G126=0,12,$G126),2),"Manual Allocation",Z126))</f>
        <v/>
      </c>
      <c r="O126" s="32" t="str" cm="1">
        <f t="array" ref="O126">IF($D126="","",_xlfn.SWITCH($J126,"Equal allocation",ROUND(($G126+$G126*$H126)/12,2),"Weighted Allocation",ROUND(($G126+$G126*$H126)*_xll.ACCOUNTTURNOVER(Connection,$E$10,,$D126,,$E$4,O$2,O$2)/IF($G126=0,12,$G126),2),"Manual Allocation",AA126))</f>
        <v/>
      </c>
      <c r="P126" s="32" t="str" cm="1">
        <f t="array" ref="P126">IF($D126="","",_xlfn.SWITCH($J126,"Equal allocation",ROUND(($G126+$G126*$H126)/12,2),"Weighted Allocation",ROUND(($G126+$G126*$H126)*_xll.ACCOUNTTURNOVER(Connection,$E$10,,$D126,,$E$4,P$2,P$2)/IF($G126=0,12,$G126),2),"Manual Allocation",AB126))</f>
        <v/>
      </c>
      <c r="Q126" s="32" t="str" cm="1">
        <f t="array" ref="Q126">IF($D126="","",_xlfn.SWITCH($J126,"Equal allocation",ROUND(($G126+$G126*$H126)/12,2),"Weighted Allocation",ROUND(($G126+$G126*$H126)*_xll.ACCOUNTTURNOVER(Connection,$E$10,,$D126,,$E$4,Q$2,Q$2)/IF($G126=0,12,$G126),2),"Manual Allocation",AC126))</f>
        <v/>
      </c>
      <c r="R126" s="32" t="str" cm="1">
        <f t="array" ref="R126">IF($D126="","",_xlfn.SWITCH($J126,"Equal allocation",ROUND(($G126+$G126*$H126)/12,2),"Weighted Allocation",ROUND(($G126+$G126*$H126)*_xll.ACCOUNTTURNOVER(Connection,$E$10,,$D126,,$E$4,R$2,R$2)/IF($G126=0,12,$G126),2),"Manual Allocation",AD126))</f>
        <v/>
      </c>
      <c r="S126" s="32" t="str" cm="1">
        <f t="array" ref="S126">IF($D126="","",_xlfn.SWITCH($J126,"Equal allocation",ROUND(($G126+$G126*$H126)/12,2),"Weighted Allocation",ROUND(($G126+$G126*$H126)*_xll.ACCOUNTTURNOVER(Connection,$E$10,,$D126,,$E$4,S$2,S$2)/IF($G126=0,12,$G126),2),"Manual Allocation",AE126))</f>
        <v/>
      </c>
      <c r="T126" s="32" t="str" cm="1">
        <f t="array" ref="T126">IF($D126="","",_xlfn.SWITCH($J126,"Equal allocation",ROUND(($G126+$G126*$H126)/12,2),"Weighted Allocation",ROUND(($G126+$G126*$H126)*_xll.ACCOUNTTURNOVER(Connection,$E$10,,$D126,,$E$4,T$2,T$2)/IF($G126=0,12,$G126),2),"Manual Allocation",AF126))</f>
        <v/>
      </c>
      <c r="U126" s="32" t="str" cm="1">
        <f t="array" ref="U126">IF($D126="","",_xlfn.SWITCH($J126,"Equal allocation",ROUND(($G126+$G126*$H126)/12,2),"Weighted Allocation",ROUND(($G126+$G126*$H126)*_xll.ACCOUNTTURNOVER(Connection,$E$10,,$D126,,$E$4,U$2,U$2)/IF($G126=0,12,$G126),2),"Manual Allocation",AG126))</f>
        <v/>
      </c>
      <c r="V126" s="32" t="str" cm="1">
        <f t="array" ref="V126">IF($D126="","",_xlfn.SWITCH($J126,"Equal allocation",ROUND(($G126+$G126*$H126)/12,2),"Weighted Allocation",ROUND(($G126+$G126*$H126)*_xll.ACCOUNTTURNOVER(Connection,$E$10,,$D126,,$E$4,V$2,V$2)/IF($G126=0,12,$G126),2),"Manual Allocation",AH126))</f>
        <v/>
      </c>
      <c r="W126" s="32" t="str" cm="1">
        <f t="array" ref="W126">IF($D126="","",_xlfn.SWITCH($J126,"Equal allocation",ROUND(($G126+$G126*$H126)/12,2),"Weighted Allocation",ROUND(($G126+$G126*$H126)*_xll.ACCOUNTTURNOVER(Connection,$E$10,,$D126,,$E$4,W$2,W$2)/IF($G126=0,12,$G126),2),"Manual Allocation",AI126))</f>
        <v/>
      </c>
      <c r="X126" s="32" t="str" cm="1">
        <f t="array" ref="X126">IF($D126="","",_xlfn.SWITCH($J126,"Equal allocation",ROUND(($G126+$G126*$H126)/12,2),"Weighted Allocation",ROUND(($G126+$G126*$H126)*_xll.ACCOUNTTURNOVER(Connection,$E$10,,$D126,,$E$4,X$2,X$2)/IF($G126=0,12,$G126),2),"Manual Allocation",AJ126))</f>
        <v/>
      </c>
      <c r="Z126" s="2"/>
    </row>
    <row r="127" spans="7:26" x14ac:dyDescent="0.45">
      <c r="G127" s="59"/>
      <c r="H127" s="18"/>
      <c r="I127" s="18"/>
      <c r="J127" s="17"/>
      <c r="K127" s="17" t="str">
        <f t="shared" si="2"/>
        <v/>
      </c>
      <c r="L127" s="17" t="str">
        <f t="shared" si="3"/>
        <v/>
      </c>
      <c r="M127" s="32" t="str" cm="1">
        <f t="array" ref="M127">IF($D127="","",_xlfn.SWITCH($J127,"Equal allocation",ROUND(($G127+$G127*$H127)/12,2),"Weighted Allocation",ROUND(($G127+$G127*$H127)*_xll.ACCOUNTTURNOVER(Connection,$E$10,,$D127,,$E$4,M$2,M$2)/IF($G127=0,12,$G127),2),"Manual Allocation",Y127))</f>
        <v/>
      </c>
      <c r="N127" s="32" t="str" cm="1">
        <f t="array" ref="N127">IF($D127="","",_xlfn.SWITCH($J127,"Equal allocation",ROUND(($G127+$G127*$H127)/12,2),"Weighted Allocation",ROUND(($G127+$G127*$H127)*_xll.ACCOUNTTURNOVER(Connection,$E$10,,$D127,,$E$4,N$2,N$2)/IF($G127=0,12,$G127),2),"Manual Allocation",Z127))</f>
        <v/>
      </c>
      <c r="O127" s="32" t="str" cm="1">
        <f t="array" ref="O127">IF($D127="","",_xlfn.SWITCH($J127,"Equal allocation",ROUND(($G127+$G127*$H127)/12,2),"Weighted Allocation",ROUND(($G127+$G127*$H127)*_xll.ACCOUNTTURNOVER(Connection,$E$10,,$D127,,$E$4,O$2,O$2)/IF($G127=0,12,$G127),2),"Manual Allocation",AA127))</f>
        <v/>
      </c>
      <c r="P127" s="32" t="str" cm="1">
        <f t="array" ref="P127">IF($D127="","",_xlfn.SWITCH($J127,"Equal allocation",ROUND(($G127+$G127*$H127)/12,2),"Weighted Allocation",ROUND(($G127+$G127*$H127)*_xll.ACCOUNTTURNOVER(Connection,$E$10,,$D127,,$E$4,P$2,P$2)/IF($G127=0,12,$G127),2),"Manual Allocation",AB127))</f>
        <v/>
      </c>
      <c r="Q127" s="32" t="str" cm="1">
        <f t="array" ref="Q127">IF($D127="","",_xlfn.SWITCH($J127,"Equal allocation",ROUND(($G127+$G127*$H127)/12,2),"Weighted Allocation",ROUND(($G127+$G127*$H127)*_xll.ACCOUNTTURNOVER(Connection,$E$10,,$D127,,$E$4,Q$2,Q$2)/IF($G127=0,12,$G127),2),"Manual Allocation",AC127))</f>
        <v/>
      </c>
      <c r="R127" s="32" t="str" cm="1">
        <f t="array" ref="R127">IF($D127="","",_xlfn.SWITCH($J127,"Equal allocation",ROUND(($G127+$G127*$H127)/12,2),"Weighted Allocation",ROUND(($G127+$G127*$H127)*_xll.ACCOUNTTURNOVER(Connection,$E$10,,$D127,,$E$4,R$2,R$2)/IF($G127=0,12,$G127),2),"Manual Allocation",AD127))</f>
        <v/>
      </c>
      <c r="S127" s="32" t="str" cm="1">
        <f t="array" ref="S127">IF($D127="","",_xlfn.SWITCH($J127,"Equal allocation",ROUND(($G127+$G127*$H127)/12,2),"Weighted Allocation",ROUND(($G127+$G127*$H127)*_xll.ACCOUNTTURNOVER(Connection,$E$10,,$D127,,$E$4,S$2,S$2)/IF($G127=0,12,$G127),2),"Manual Allocation",AE127))</f>
        <v/>
      </c>
      <c r="T127" s="32" t="str" cm="1">
        <f t="array" ref="T127">IF($D127="","",_xlfn.SWITCH($J127,"Equal allocation",ROUND(($G127+$G127*$H127)/12,2),"Weighted Allocation",ROUND(($G127+$G127*$H127)*_xll.ACCOUNTTURNOVER(Connection,$E$10,,$D127,,$E$4,T$2,T$2)/IF($G127=0,12,$G127),2),"Manual Allocation",AF127))</f>
        <v/>
      </c>
      <c r="U127" s="32" t="str" cm="1">
        <f t="array" ref="U127">IF($D127="","",_xlfn.SWITCH($J127,"Equal allocation",ROUND(($G127+$G127*$H127)/12,2),"Weighted Allocation",ROUND(($G127+$G127*$H127)*_xll.ACCOUNTTURNOVER(Connection,$E$10,,$D127,,$E$4,U$2,U$2)/IF($G127=0,12,$G127),2),"Manual Allocation",AG127))</f>
        <v/>
      </c>
      <c r="V127" s="32" t="str" cm="1">
        <f t="array" ref="V127">IF($D127="","",_xlfn.SWITCH($J127,"Equal allocation",ROUND(($G127+$G127*$H127)/12,2),"Weighted Allocation",ROUND(($G127+$G127*$H127)*_xll.ACCOUNTTURNOVER(Connection,$E$10,,$D127,,$E$4,V$2,V$2)/IF($G127=0,12,$G127),2),"Manual Allocation",AH127))</f>
        <v/>
      </c>
      <c r="W127" s="32" t="str" cm="1">
        <f t="array" ref="W127">IF($D127="","",_xlfn.SWITCH($J127,"Equal allocation",ROUND(($G127+$G127*$H127)/12,2),"Weighted Allocation",ROUND(($G127+$G127*$H127)*_xll.ACCOUNTTURNOVER(Connection,$E$10,,$D127,,$E$4,W$2,W$2)/IF($G127=0,12,$G127),2),"Manual Allocation",AI127))</f>
        <v/>
      </c>
      <c r="X127" s="32" t="str" cm="1">
        <f t="array" ref="X127">IF($D127="","",_xlfn.SWITCH($J127,"Equal allocation",ROUND(($G127+$G127*$H127)/12,2),"Weighted Allocation",ROUND(($G127+$G127*$H127)*_xll.ACCOUNTTURNOVER(Connection,$E$10,,$D127,,$E$4,X$2,X$2)/IF($G127=0,12,$G127),2),"Manual Allocation",AJ127))</f>
        <v/>
      </c>
      <c r="Z127" s="2"/>
    </row>
    <row r="128" spans="7:26" x14ac:dyDescent="0.45">
      <c r="G128" s="59"/>
      <c r="J128" s="17"/>
      <c r="K128" s="17"/>
      <c r="Z128" s="2"/>
    </row>
    <row r="129" spans="7:26" x14ac:dyDescent="0.45">
      <c r="G129" s="59"/>
      <c r="K129" s="17"/>
      <c r="Z129" s="2"/>
    </row>
    <row r="130" spans="7:26" x14ac:dyDescent="0.45">
      <c r="G130" s="59"/>
      <c r="K130" s="17"/>
      <c r="Z130" s="2"/>
    </row>
    <row r="131" spans="7:26" x14ac:dyDescent="0.45">
      <c r="G131" s="59"/>
      <c r="K131" s="17"/>
      <c r="Z131" s="2"/>
    </row>
    <row r="132" spans="7:26" x14ac:dyDescent="0.45">
      <c r="G132" s="59"/>
      <c r="K132" s="17"/>
      <c r="Z132" s="2"/>
    </row>
    <row r="133" spans="7:26" x14ac:dyDescent="0.45">
      <c r="G133" s="59"/>
      <c r="Z133" s="2"/>
    </row>
    <row r="134" spans="7:26" x14ac:dyDescent="0.45">
      <c r="Z134" s="2"/>
    </row>
    <row r="135" spans="7:26" x14ac:dyDescent="0.45">
      <c r="Z135" s="2"/>
    </row>
    <row r="136" spans="7:26" x14ac:dyDescent="0.45">
      <c r="Z136" s="2"/>
    </row>
    <row r="137" spans="7:26" x14ac:dyDescent="0.45">
      <c r="Z137" s="2"/>
    </row>
    <row r="138" spans="7:26" x14ac:dyDescent="0.45">
      <c r="Z138" s="2"/>
    </row>
    <row r="139" spans="7:26" x14ac:dyDescent="0.45">
      <c r="Z139" s="2"/>
    </row>
    <row r="140" spans="7:26" x14ac:dyDescent="0.45">
      <c r="Z140" s="2"/>
    </row>
    <row r="141" spans="7:26" x14ac:dyDescent="0.45">
      <c r="Z141" s="2"/>
    </row>
    <row r="142" spans="7:26" x14ac:dyDescent="0.45">
      <c r="Z142" s="2"/>
    </row>
    <row r="143" spans="7:26" x14ac:dyDescent="0.45">
      <c r="Z143" s="2"/>
    </row>
    <row r="144" spans="7:26" x14ac:dyDescent="0.45">
      <c r="Z144" s="2"/>
    </row>
    <row r="145" spans="26:26" x14ac:dyDescent="0.45">
      <c r="Z145" s="2"/>
    </row>
    <row r="146" spans="26:26" x14ac:dyDescent="0.45">
      <c r="Z146" s="2"/>
    </row>
    <row r="147" spans="26:26" x14ac:dyDescent="0.45">
      <c r="Z147" s="2"/>
    </row>
    <row r="148" spans="26:26" x14ac:dyDescent="0.45">
      <c r="Z148" s="2"/>
    </row>
    <row r="149" spans="26:26" x14ac:dyDescent="0.45">
      <c r="Z149" s="2"/>
    </row>
    <row r="150" spans="26:26" x14ac:dyDescent="0.45">
      <c r="Z150" s="2"/>
    </row>
    <row r="151" spans="26:26" x14ac:dyDescent="0.45">
      <c r="Z151" s="2"/>
    </row>
    <row r="152" spans="26:26" x14ac:dyDescent="0.45">
      <c r="Z152" s="2"/>
    </row>
    <row r="153" spans="26:26" x14ac:dyDescent="0.45">
      <c r="Z153" s="2"/>
    </row>
    <row r="154" spans="26:26" x14ac:dyDescent="0.45">
      <c r="Z154" s="2"/>
    </row>
    <row r="155" spans="26:26" x14ac:dyDescent="0.45">
      <c r="Z155" s="2"/>
    </row>
    <row r="156" spans="26:26" x14ac:dyDescent="0.45">
      <c r="Z156" s="2"/>
    </row>
    <row r="157" spans="26:26" x14ac:dyDescent="0.45">
      <c r="Z157" s="2"/>
    </row>
    <row r="158" spans="26:26" x14ac:dyDescent="0.45">
      <c r="Z158" s="2"/>
    </row>
    <row r="159" spans="26:26" x14ac:dyDescent="0.45">
      <c r="Z159" s="2"/>
    </row>
    <row r="160" spans="26:26" x14ac:dyDescent="0.45">
      <c r="Z160" s="2"/>
    </row>
    <row r="161" spans="26:26" x14ac:dyDescent="0.45">
      <c r="Z161" s="2"/>
    </row>
    <row r="162" spans="26:26" x14ac:dyDescent="0.45">
      <c r="Z162" s="2"/>
    </row>
    <row r="163" spans="26:26" x14ac:dyDescent="0.45">
      <c r="Z163" s="2"/>
    </row>
    <row r="164" spans="26:26" x14ac:dyDescent="0.45">
      <c r="Z164" s="2"/>
    </row>
    <row r="165" spans="26:26" x14ac:dyDescent="0.45">
      <c r="Z165" s="2"/>
    </row>
    <row r="166" spans="26:26" x14ac:dyDescent="0.45">
      <c r="Z166" s="2"/>
    </row>
    <row r="167" spans="26:26" x14ac:dyDescent="0.45">
      <c r="Z167" s="2"/>
    </row>
    <row r="168" spans="26:26" x14ac:dyDescent="0.45">
      <c r="Z168" s="2"/>
    </row>
    <row r="169" spans="26:26" x14ac:dyDescent="0.45">
      <c r="Z169" s="2"/>
    </row>
    <row r="170" spans="26:26" x14ac:dyDescent="0.45">
      <c r="Z170" s="2"/>
    </row>
    <row r="171" spans="26:26" x14ac:dyDescent="0.45">
      <c r="Z171" s="2"/>
    </row>
    <row r="172" spans="26:26" x14ac:dyDescent="0.45">
      <c r="Z172" s="2"/>
    </row>
    <row r="173" spans="26:26" x14ac:dyDescent="0.45">
      <c r="Z173" s="2"/>
    </row>
    <row r="174" spans="26:26" x14ac:dyDescent="0.45">
      <c r="Z174" s="2"/>
    </row>
    <row r="175" spans="26:26" x14ac:dyDescent="0.45">
      <c r="Z175" s="2"/>
    </row>
    <row r="176" spans="26:26" x14ac:dyDescent="0.45">
      <c r="Z176" s="2"/>
    </row>
    <row r="177" spans="26:26" x14ac:dyDescent="0.45">
      <c r="Z177" s="2"/>
    </row>
    <row r="178" spans="26:26" x14ac:dyDescent="0.45">
      <c r="Z178" s="2"/>
    </row>
    <row r="179" spans="26:26" x14ac:dyDescent="0.45">
      <c r="Z179" s="2"/>
    </row>
    <row r="180" spans="26:26" x14ac:dyDescent="0.45">
      <c r="Z180" s="2"/>
    </row>
    <row r="181" spans="26:26" x14ac:dyDescent="0.45">
      <c r="Z181" s="2"/>
    </row>
    <row r="182" spans="26:26" x14ac:dyDescent="0.45">
      <c r="Z182" s="2"/>
    </row>
    <row r="183" spans="26:26" x14ac:dyDescent="0.45">
      <c r="Z183" s="2"/>
    </row>
    <row r="184" spans="26:26" x14ac:dyDescent="0.45">
      <c r="Z184" s="2"/>
    </row>
    <row r="185" spans="26:26" x14ac:dyDescent="0.45">
      <c r="Z185" s="2"/>
    </row>
    <row r="186" spans="26:26" x14ac:dyDescent="0.45">
      <c r="Z186" s="2"/>
    </row>
    <row r="187" spans="26:26" x14ac:dyDescent="0.45">
      <c r="Z187" s="2"/>
    </row>
    <row r="188" spans="26:26" x14ac:dyDescent="0.45">
      <c r="Z188" s="2"/>
    </row>
    <row r="189" spans="26:26" x14ac:dyDescent="0.45">
      <c r="Z189" s="2"/>
    </row>
    <row r="190" spans="26:26" x14ac:dyDescent="0.45">
      <c r="Z190" s="2"/>
    </row>
    <row r="191" spans="26:26" x14ac:dyDescent="0.45">
      <c r="Z191" s="2"/>
    </row>
    <row r="192" spans="26:26" x14ac:dyDescent="0.45">
      <c r="Z192" s="2"/>
    </row>
    <row r="193" spans="26:26" x14ac:dyDescent="0.45">
      <c r="Z193" s="2"/>
    </row>
    <row r="194" spans="26:26" x14ac:dyDescent="0.45">
      <c r="Z194" s="2"/>
    </row>
    <row r="195" spans="26:26" x14ac:dyDescent="0.45">
      <c r="Z195" s="2"/>
    </row>
    <row r="196" spans="26:26" x14ac:dyDescent="0.45">
      <c r="Z196" s="2"/>
    </row>
    <row r="197" spans="26:26" x14ac:dyDescent="0.45">
      <c r="Z197" s="2"/>
    </row>
    <row r="198" spans="26:26" x14ac:dyDescent="0.45">
      <c r="Z198" s="2"/>
    </row>
    <row r="199" spans="26:26" x14ac:dyDescent="0.45">
      <c r="Z199" s="2"/>
    </row>
    <row r="200" spans="26:26" x14ac:dyDescent="0.45">
      <c r="Z200" s="2"/>
    </row>
    <row r="201" spans="26:26" x14ac:dyDescent="0.45">
      <c r="Z201" s="2"/>
    </row>
    <row r="202" spans="26:26" x14ac:dyDescent="0.45">
      <c r="Z202" s="2"/>
    </row>
    <row r="203" spans="26:26" x14ac:dyDescent="0.45">
      <c r="Z203" s="2"/>
    </row>
    <row r="204" spans="26:26" x14ac:dyDescent="0.45">
      <c r="Z204" s="2"/>
    </row>
    <row r="205" spans="26:26" x14ac:dyDescent="0.45">
      <c r="Z205" s="2"/>
    </row>
    <row r="206" spans="26:26" x14ac:dyDescent="0.45">
      <c r="Z206" s="2"/>
    </row>
    <row r="207" spans="26:26" x14ac:dyDescent="0.45">
      <c r="Z207" s="2"/>
    </row>
    <row r="208" spans="26:26" x14ac:dyDescent="0.45">
      <c r="Z208" s="2"/>
    </row>
    <row r="209" spans="26:26" x14ac:dyDescent="0.45">
      <c r="Z209" s="2"/>
    </row>
    <row r="210" spans="26:26" x14ac:dyDescent="0.45">
      <c r="Z210" s="2"/>
    </row>
    <row r="211" spans="26:26" x14ac:dyDescent="0.45">
      <c r="Z211" s="2"/>
    </row>
    <row r="212" spans="26:26" x14ac:dyDescent="0.45">
      <c r="Z212" s="2"/>
    </row>
    <row r="213" spans="26:26" x14ac:dyDescent="0.45">
      <c r="Z213" s="2"/>
    </row>
    <row r="214" spans="26:26" x14ac:dyDescent="0.45">
      <c r="Z214" s="2"/>
    </row>
    <row r="215" spans="26:26" x14ac:dyDescent="0.45">
      <c r="Z215" s="2"/>
    </row>
    <row r="216" spans="26:26" x14ac:dyDescent="0.45">
      <c r="Z216" s="2"/>
    </row>
    <row r="217" spans="26:26" x14ac:dyDescent="0.45">
      <c r="Z217" s="2"/>
    </row>
    <row r="218" spans="26:26" x14ac:dyDescent="0.45">
      <c r="Z218" s="2"/>
    </row>
    <row r="219" spans="26:26" x14ac:dyDescent="0.45">
      <c r="Z219" s="2"/>
    </row>
    <row r="220" spans="26:26" x14ac:dyDescent="0.45">
      <c r="Z220" s="2"/>
    </row>
    <row r="221" spans="26:26" x14ac:dyDescent="0.45">
      <c r="Z221" s="2"/>
    </row>
    <row r="222" spans="26:26" x14ac:dyDescent="0.45">
      <c r="Z222" s="2"/>
    </row>
    <row r="223" spans="26:26" x14ac:dyDescent="0.45">
      <c r="Z223" s="2"/>
    </row>
    <row r="224" spans="26:26" x14ac:dyDescent="0.45">
      <c r="Z224" s="2"/>
    </row>
    <row r="225" spans="26:26" x14ac:dyDescent="0.45">
      <c r="Z225" s="2"/>
    </row>
    <row r="226" spans="26:26" x14ac:dyDescent="0.45">
      <c r="Z226" s="2"/>
    </row>
    <row r="227" spans="26:26" x14ac:dyDescent="0.45">
      <c r="Z227" s="2"/>
    </row>
    <row r="228" spans="26:26" x14ac:dyDescent="0.45">
      <c r="Z228" s="2"/>
    </row>
    <row r="229" spans="26:26" x14ac:dyDescent="0.45">
      <c r="Z229" s="2"/>
    </row>
    <row r="230" spans="26:26" x14ac:dyDescent="0.45">
      <c r="Z230" s="2"/>
    </row>
    <row r="231" spans="26:26" x14ac:dyDescent="0.45">
      <c r="Z231" s="2"/>
    </row>
    <row r="232" spans="26:26" x14ac:dyDescent="0.45">
      <c r="Z232" s="2"/>
    </row>
    <row r="233" spans="26:26" x14ac:dyDescent="0.45">
      <c r="Z233" s="2"/>
    </row>
    <row r="234" spans="26:26" x14ac:dyDescent="0.45">
      <c r="Z234" s="2"/>
    </row>
    <row r="235" spans="26:26" x14ac:dyDescent="0.45">
      <c r="Z235" s="2"/>
    </row>
    <row r="236" spans="26:26" x14ac:dyDescent="0.45">
      <c r="Z236" s="2"/>
    </row>
    <row r="237" spans="26:26" x14ac:dyDescent="0.45">
      <c r="Z237" s="2"/>
    </row>
    <row r="238" spans="26:26" x14ac:dyDescent="0.45">
      <c r="Z238" s="2"/>
    </row>
    <row r="239" spans="26:26" x14ac:dyDescent="0.45">
      <c r="Z239" s="2"/>
    </row>
    <row r="240" spans="26:26" x14ac:dyDescent="0.45">
      <c r="Z240" s="2"/>
    </row>
    <row r="241" spans="26:26" x14ac:dyDescent="0.45">
      <c r="Z241" s="2"/>
    </row>
    <row r="242" spans="26:26" x14ac:dyDescent="0.45">
      <c r="Z242" s="2"/>
    </row>
    <row r="243" spans="26:26" x14ac:dyDescent="0.45">
      <c r="Z243" s="2"/>
    </row>
    <row r="244" spans="26:26" x14ac:dyDescent="0.45">
      <c r="Z244" s="2"/>
    </row>
    <row r="245" spans="26:26" x14ac:dyDescent="0.45">
      <c r="Z245" s="2"/>
    </row>
    <row r="246" spans="26:26" x14ac:dyDescent="0.45">
      <c r="Z246" s="2"/>
    </row>
    <row r="247" spans="26:26" x14ac:dyDescent="0.45">
      <c r="Z247" s="2"/>
    </row>
    <row r="248" spans="26:26" x14ac:dyDescent="0.45">
      <c r="Z248" s="2"/>
    </row>
    <row r="249" spans="26:26" x14ac:dyDescent="0.45">
      <c r="Z249" s="2"/>
    </row>
    <row r="250" spans="26:26" x14ac:dyDescent="0.45">
      <c r="Z250" s="2"/>
    </row>
    <row r="251" spans="26:26" x14ac:dyDescent="0.45">
      <c r="Z251" s="2"/>
    </row>
    <row r="252" spans="26:26" x14ac:dyDescent="0.45">
      <c r="Z252" s="2"/>
    </row>
    <row r="253" spans="26:26" x14ac:dyDescent="0.45">
      <c r="Z253" s="2"/>
    </row>
    <row r="254" spans="26:26" x14ac:dyDescent="0.45">
      <c r="Z254" s="2"/>
    </row>
    <row r="255" spans="26:26" x14ac:dyDescent="0.45">
      <c r="Z255" s="2"/>
    </row>
    <row r="256" spans="26:26" x14ac:dyDescent="0.45">
      <c r="Z256" s="2"/>
    </row>
    <row r="257" spans="26:26" x14ac:dyDescent="0.45">
      <c r="Z257" s="2"/>
    </row>
    <row r="258" spans="26:26" x14ac:dyDescent="0.45">
      <c r="Z258" s="2"/>
    </row>
    <row r="259" spans="26:26" x14ac:dyDescent="0.45">
      <c r="Z259" s="2"/>
    </row>
    <row r="260" spans="26:26" x14ac:dyDescent="0.45">
      <c r="Z260" s="2"/>
    </row>
    <row r="261" spans="26:26" x14ac:dyDescent="0.45">
      <c r="Z261" s="2"/>
    </row>
    <row r="262" spans="26:26" x14ac:dyDescent="0.45">
      <c r="Z262" s="2"/>
    </row>
    <row r="263" spans="26:26" x14ac:dyDescent="0.45">
      <c r="Z263" s="2"/>
    </row>
    <row r="264" spans="26:26" x14ac:dyDescent="0.45">
      <c r="Z264" s="2"/>
    </row>
    <row r="265" spans="26:26" x14ac:dyDescent="0.45">
      <c r="Z265" s="2"/>
    </row>
    <row r="266" spans="26:26" x14ac:dyDescent="0.45">
      <c r="Z266" s="2"/>
    </row>
    <row r="267" spans="26:26" x14ac:dyDescent="0.45">
      <c r="Z267" s="2"/>
    </row>
    <row r="268" spans="26:26" x14ac:dyDescent="0.45">
      <c r="Z268" s="2"/>
    </row>
    <row r="269" spans="26:26" x14ac:dyDescent="0.45">
      <c r="Z269" s="2"/>
    </row>
    <row r="270" spans="26:26" x14ac:dyDescent="0.45">
      <c r="Z270" s="2"/>
    </row>
    <row r="271" spans="26:26" x14ac:dyDescent="0.45">
      <c r="Z271" s="2"/>
    </row>
    <row r="272" spans="26:26" x14ac:dyDescent="0.45">
      <c r="Z272" s="2"/>
    </row>
    <row r="273" spans="26:26" x14ac:dyDescent="0.45">
      <c r="Z273" s="2"/>
    </row>
    <row r="274" spans="26:26" x14ac:dyDescent="0.45">
      <c r="Z274" s="2"/>
    </row>
    <row r="275" spans="26:26" x14ac:dyDescent="0.45">
      <c r="Z275" s="2"/>
    </row>
    <row r="276" spans="26:26" x14ac:dyDescent="0.45">
      <c r="Z276" s="2"/>
    </row>
    <row r="277" spans="26:26" x14ac:dyDescent="0.45">
      <c r="Z277" s="2"/>
    </row>
    <row r="278" spans="26:26" x14ac:dyDescent="0.45">
      <c r="Z278" s="2"/>
    </row>
    <row r="279" spans="26:26" x14ac:dyDescent="0.45">
      <c r="Z279" s="2"/>
    </row>
    <row r="280" spans="26:26" x14ac:dyDescent="0.45">
      <c r="Z280" s="2"/>
    </row>
    <row r="281" spans="26:26" x14ac:dyDescent="0.45">
      <c r="Z281" s="2"/>
    </row>
    <row r="282" spans="26:26" x14ac:dyDescent="0.45">
      <c r="Z282" s="2"/>
    </row>
    <row r="283" spans="26:26" x14ac:dyDescent="0.45">
      <c r="Z283" s="2"/>
    </row>
    <row r="284" spans="26:26" x14ac:dyDescent="0.45">
      <c r="Z284" s="2"/>
    </row>
    <row r="285" spans="26:26" x14ac:dyDescent="0.45">
      <c r="Z285" s="2"/>
    </row>
    <row r="286" spans="26:26" x14ac:dyDescent="0.45">
      <c r="Z286" s="2"/>
    </row>
    <row r="287" spans="26:26" x14ac:dyDescent="0.45">
      <c r="Z287" s="2"/>
    </row>
    <row r="288" spans="26:26" x14ac:dyDescent="0.45">
      <c r="Z288" s="2"/>
    </row>
    <row r="289" spans="26:26" x14ac:dyDescent="0.45">
      <c r="Z289" s="2"/>
    </row>
    <row r="290" spans="26:26" x14ac:dyDescent="0.45">
      <c r="Z290" s="2"/>
    </row>
    <row r="291" spans="26:26" x14ac:dyDescent="0.45">
      <c r="Z291" s="2"/>
    </row>
    <row r="292" spans="26:26" x14ac:dyDescent="0.45">
      <c r="Z292" s="2"/>
    </row>
    <row r="293" spans="26:26" x14ac:dyDescent="0.45">
      <c r="Z293" s="2"/>
    </row>
    <row r="294" spans="26:26" x14ac:dyDescent="0.45">
      <c r="Z294" s="2"/>
    </row>
    <row r="295" spans="26:26" x14ac:dyDescent="0.45">
      <c r="Z295" s="2"/>
    </row>
    <row r="296" spans="26:26" x14ac:dyDescent="0.45">
      <c r="Z296" s="2"/>
    </row>
    <row r="297" spans="26:26" x14ac:dyDescent="0.45">
      <c r="Z297" s="2"/>
    </row>
    <row r="298" spans="26:26" x14ac:dyDescent="0.45">
      <c r="Z298" s="2"/>
    </row>
    <row r="299" spans="26:26" x14ac:dyDescent="0.45">
      <c r="Z299" s="2"/>
    </row>
    <row r="300" spans="26:26" x14ac:dyDescent="0.45">
      <c r="Z300" s="2"/>
    </row>
    <row r="301" spans="26:26" x14ac:dyDescent="0.45">
      <c r="Z301" s="2"/>
    </row>
    <row r="302" spans="26:26" x14ac:dyDescent="0.45">
      <c r="Z302" s="2"/>
    </row>
    <row r="303" spans="26:26" x14ac:dyDescent="0.45">
      <c r="Z303" s="2"/>
    </row>
    <row r="304" spans="26:26" x14ac:dyDescent="0.45">
      <c r="Z304" s="2"/>
    </row>
    <row r="305" spans="26:26" x14ac:dyDescent="0.45">
      <c r="Z305" s="2"/>
    </row>
    <row r="306" spans="26:26" x14ac:dyDescent="0.45">
      <c r="Z306" s="2"/>
    </row>
    <row r="307" spans="26:26" x14ac:dyDescent="0.45">
      <c r="Z307" s="2"/>
    </row>
    <row r="308" spans="26:26" x14ac:dyDescent="0.45">
      <c r="Z308" s="2"/>
    </row>
    <row r="309" spans="26:26" x14ac:dyDescent="0.45">
      <c r="Z309" s="2"/>
    </row>
    <row r="310" spans="26:26" x14ac:dyDescent="0.45">
      <c r="Z310" s="2"/>
    </row>
    <row r="311" spans="26:26" x14ac:dyDescent="0.45">
      <c r="Z311" s="2"/>
    </row>
    <row r="312" spans="26:26" x14ac:dyDescent="0.45">
      <c r="Z312" s="2"/>
    </row>
    <row r="313" spans="26:26" x14ac:dyDescent="0.45">
      <c r="Z313" s="2"/>
    </row>
    <row r="314" spans="26:26" x14ac:dyDescent="0.45">
      <c r="Z314" s="2"/>
    </row>
    <row r="315" spans="26:26" x14ac:dyDescent="0.45">
      <c r="Z315" s="2"/>
    </row>
    <row r="316" spans="26:26" x14ac:dyDescent="0.45">
      <c r="Z316" s="2"/>
    </row>
    <row r="317" spans="26:26" x14ac:dyDescent="0.45">
      <c r="Z317" s="2"/>
    </row>
    <row r="318" spans="26:26" x14ac:dyDescent="0.45">
      <c r="Z318" s="2"/>
    </row>
    <row r="319" spans="26:26" x14ac:dyDescent="0.45">
      <c r="Z319" s="2"/>
    </row>
    <row r="320" spans="26:26" x14ac:dyDescent="0.45">
      <c r="Z320" s="2"/>
    </row>
    <row r="321" spans="26:26" x14ac:dyDescent="0.45">
      <c r="Z321" s="2"/>
    </row>
    <row r="322" spans="26:26" x14ac:dyDescent="0.45">
      <c r="Z322" s="2"/>
    </row>
    <row r="323" spans="26:26" x14ac:dyDescent="0.45">
      <c r="Z323" s="2"/>
    </row>
    <row r="324" spans="26:26" x14ac:dyDescent="0.45">
      <c r="Z324" s="2"/>
    </row>
    <row r="325" spans="26:26" x14ac:dyDescent="0.45">
      <c r="Z325" s="2"/>
    </row>
    <row r="326" spans="26:26" x14ac:dyDescent="0.45">
      <c r="Z326" s="2"/>
    </row>
    <row r="327" spans="26:26" x14ac:dyDescent="0.45">
      <c r="Z327" s="2"/>
    </row>
    <row r="328" spans="26:26" x14ac:dyDescent="0.45">
      <c r="Z328" s="2"/>
    </row>
    <row r="329" spans="26:26" x14ac:dyDescent="0.45">
      <c r="Z329" s="2"/>
    </row>
    <row r="330" spans="26:26" x14ac:dyDescent="0.45">
      <c r="Z330" s="2"/>
    </row>
    <row r="331" spans="26:26" x14ac:dyDescent="0.45">
      <c r="Z331" s="2"/>
    </row>
    <row r="332" spans="26:26" x14ac:dyDescent="0.45">
      <c r="Z332" s="2"/>
    </row>
    <row r="333" spans="26:26" x14ac:dyDescent="0.45">
      <c r="Z333" s="2"/>
    </row>
    <row r="334" spans="26:26" x14ac:dyDescent="0.45">
      <c r="Z334" s="2"/>
    </row>
    <row r="335" spans="26:26" x14ac:dyDescent="0.45">
      <c r="Z335" s="2"/>
    </row>
    <row r="336" spans="26:26" x14ac:dyDescent="0.45">
      <c r="Z336" s="2"/>
    </row>
    <row r="337" spans="26:26" x14ac:dyDescent="0.45">
      <c r="Z337" s="2"/>
    </row>
    <row r="338" spans="26:26" x14ac:dyDescent="0.45">
      <c r="Z338" s="2"/>
    </row>
    <row r="339" spans="26:26" x14ac:dyDescent="0.45">
      <c r="Z339" s="2"/>
    </row>
    <row r="340" spans="26:26" x14ac:dyDescent="0.45">
      <c r="Z340" s="2"/>
    </row>
    <row r="341" spans="26:26" x14ac:dyDescent="0.45">
      <c r="Z341" s="2"/>
    </row>
    <row r="342" spans="26:26" x14ac:dyDescent="0.45">
      <c r="Z342" s="2"/>
    </row>
    <row r="343" spans="26:26" x14ac:dyDescent="0.45">
      <c r="Z343" s="2"/>
    </row>
    <row r="344" spans="26:26" x14ac:dyDescent="0.45">
      <c r="Z344" s="2"/>
    </row>
    <row r="345" spans="26:26" x14ac:dyDescent="0.45">
      <c r="Z345" s="2"/>
    </row>
    <row r="346" spans="26:26" x14ac:dyDescent="0.45">
      <c r="Z346" s="2"/>
    </row>
    <row r="347" spans="26:26" x14ac:dyDescent="0.45">
      <c r="Z347" s="2"/>
    </row>
    <row r="348" spans="26:26" x14ac:dyDescent="0.45">
      <c r="Z348" s="2"/>
    </row>
    <row r="349" spans="26:26" x14ac:dyDescent="0.45">
      <c r="Z349" s="2"/>
    </row>
    <row r="350" spans="26:26" x14ac:dyDescent="0.45">
      <c r="Z350" s="2"/>
    </row>
    <row r="351" spans="26:26" x14ac:dyDescent="0.45">
      <c r="Z351" s="2"/>
    </row>
    <row r="352" spans="26:26" x14ac:dyDescent="0.45">
      <c r="Z352" s="2"/>
    </row>
    <row r="353" spans="26:26" x14ac:dyDescent="0.45">
      <c r="Z353" s="2"/>
    </row>
    <row r="354" spans="26:26" x14ac:dyDescent="0.45">
      <c r="Z354" s="2"/>
    </row>
    <row r="355" spans="26:26" x14ac:dyDescent="0.45">
      <c r="Z355" s="2"/>
    </row>
    <row r="356" spans="26:26" x14ac:dyDescent="0.45">
      <c r="Z356" s="2"/>
    </row>
    <row r="357" spans="26:26" x14ac:dyDescent="0.45">
      <c r="Z357" s="2"/>
    </row>
    <row r="358" spans="26:26" x14ac:dyDescent="0.45">
      <c r="Z358" s="2"/>
    </row>
    <row r="359" spans="26:26" x14ac:dyDescent="0.45">
      <c r="Z359" s="2"/>
    </row>
    <row r="360" spans="26:26" x14ac:dyDescent="0.45">
      <c r="Z360" s="2"/>
    </row>
    <row r="361" spans="26:26" x14ac:dyDescent="0.45">
      <c r="Z361" s="2"/>
    </row>
    <row r="362" spans="26:26" x14ac:dyDescent="0.45">
      <c r="Z362" s="2"/>
    </row>
    <row r="363" spans="26:26" x14ac:dyDescent="0.45">
      <c r="Z363" s="2"/>
    </row>
    <row r="364" spans="26:26" x14ac:dyDescent="0.45">
      <c r="Z364" s="2"/>
    </row>
    <row r="365" spans="26:26" x14ac:dyDescent="0.45">
      <c r="Z365" s="2"/>
    </row>
    <row r="366" spans="26:26" x14ac:dyDescent="0.45">
      <c r="Z366" s="2"/>
    </row>
    <row r="367" spans="26:26" x14ac:dyDescent="0.45">
      <c r="Z367" s="2"/>
    </row>
    <row r="368" spans="26:26" x14ac:dyDescent="0.45">
      <c r="Z368" s="2"/>
    </row>
    <row r="369" spans="26:26" x14ac:dyDescent="0.45">
      <c r="Z369" s="2"/>
    </row>
    <row r="370" spans="26:26" x14ac:dyDescent="0.45">
      <c r="Z370" s="2"/>
    </row>
    <row r="371" spans="26:26" x14ac:dyDescent="0.45">
      <c r="Z371" s="2"/>
    </row>
    <row r="372" spans="26:26" x14ac:dyDescent="0.45">
      <c r="Z372" s="2"/>
    </row>
    <row r="373" spans="26:26" x14ac:dyDescent="0.45">
      <c r="Z373" s="2"/>
    </row>
    <row r="374" spans="26:26" x14ac:dyDescent="0.45">
      <c r="Z374" s="2"/>
    </row>
    <row r="375" spans="26:26" x14ac:dyDescent="0.45">
      <c r="Z375" s="2"/>
    </row>
    <row r="376" spans="26:26" x14ac:dyDescent="0.45">
      <c r="Z376" s="2"/>
    </row>
    <row r="377" spans="26:26" x14ac:dyDescent="0.45">
      <c r="Z377" s="2"/>
    </row>
    <row r="378" spans="26:26" x14ac:dyDescent="0.45">
      <c r="Z378" s="2"/>
    </row>
    <row r="379" spans="26:26" x14ac:dyDescent="0.45">
      <c r="Z379" s="2"/>
    </row>
    <row r="380" spans="26:26" x14ac:dyDescent="0.45">
      <c r="Z380" s="2"/>
    </row>
    <row r="381" spans="26:26" x14ac:dyDescent="0.45">
      <c r="Z381" s="2"/>
    </row>
    <row r="382" spans="26:26" x14ac:dyDescent="0.45">
      <c r="Z382" s="2"/>
    </row>
    <row r="383" spans="26:26" x14ac:dyDescent="0.45">
      <c r="Z383" s="2"/>
    </row>
    <row r="384" spans="26:26" x14ac:dyDescent="0.45">
      <c r="Z384" s="2"/>
    </row>
    <row r="385" spans="26:26" x14ac:dyDescent="0.45">
      <c r="Z385" s="2"/>
    </row>
    <row r="386" spans="26:26" x14ac:dyDescent="0.45">
      <c r="Z386" s="2"/>
    </row>
    <row r="387" spans="26:26" x14ac:dyDescent="0.45">
      <c r="Z387" s="2"/>
    </row>
    <row r="388" spans="26:26" x14ac:dyDescent="0.45">
      <c r="Z388" s="2"/>
    </row>
    <row r="389" spans="26:26" x14ac:dyDescent="0.45">
      <c r="Z389" s="2"/>
    </row>
    <row r="390" spans="26:26" x14ac:dyDescent="0.45">
      <c r="Z390" s="2"/>
    </row>
    <row r="391" spans="26:26" x14ac:dyDescent="0.45">
      <c r="Z391" s="2"/>
    </row>
    <row r="392" spans="26:26" x14ac:dyDescent="0.45">
      <c r="Z392" s="2"/>
    </row>
    <row r="393" spans="26:26" x14ac:dyDescent="0.45">
      <c r="Z393" s="2"/>
    </row>
    <row r="394" spans="26:26" x14ac:dyDescent="0.45">
      <c r="Z394" s="2"/>
    </row>
    <row r="395" spans="26:26" x14ac:dyDescent="0.45">
      <c r="Z395" s="2"/>
    </row>
    <row r="396" spans="26:26" x14ac:dyDescent="0.45">
      <c r="Z396" s="2"/>
    </row>
    <row r="397" spans="26:26" x14ac:dyDescent="0.45">
      <c r="Z397" s="2"/>
    </row>
    <row r="398" spans="26:26" x14ac:dyDescent="0.45">
      <c r="Z398" s="2"/>
    </row>
    <row r="399" spans="26:26" x14ac:dyDescent="0.45">
      <c r="Z399" s="2"/>
    </row>
    <row r="400" spans="26:26" x14ac:dyDescent="0.45">
      <c r="Z400" s="2"/>
    </row>
    <row r="401" spans="26:26" x14ac:dyDescent="0.45">
      <c r="Z401" s="2"/>
    </row>
    <row r="402" spans="26:26" x14ac:dyDescent="0.45">
      <c r="Z402" s="2"/>
    </row>
    <row r="403" spans="26:26" x14ac:dyDescent="0.45">
      <c r="Z403" s="2"/>
    </row>
    <row r="404" spans="26:26" x14ac:dyDescent="0.45">
      <c r="Z404" s="2"/>
    </row>
    <row r="405" spans="26:26" x14ac:dyDescent="0.45">
      <c r="Z405" s="2"/>
    </row>
    <row r="406" spans="26:26" x14ac:dyDescent="0.45">
      <c r="Z406" s="2"/>
    </row>
    <row r="407" spans="26:26" x14ac:dyDescent="0.45">
      <c r="Z407" s="2"/>
    </row>
    <row r="408" spans="26:26" x14ac:dyDescent="0.45">
      <c r="Z408" s="2"/>
    </row>
    <row r="409" spans="26:26" x14ac:dyDescent="0.45">
      <c r="Z409" s="2"/>
    </row>
    <row r="410" spans="26:26" x14ac:dyDescent="0.45">
      <c r="Z410" s="2"/>
    </row>
    <row r="411" spans="26:26" x14ac:dyDescent="0.45">
      <c r="Z411" s="2"/>
    </row>
    <row r="412" spans="26:26" x14ac:dyDescent="0.45">
      <c r="Z412" s="2"/>
    </row>
    <row r="413" spans="26:26" x14ac:dyDescent="0.45">
      <c r="Z413" s="2"/>
    </row>
    <row r="414" spans="26:26" x14ac:dyDescent="0.45">
      <c r="Z414" s="2"/>
    </row>
    <row r="415" spans="26:26" x14ac:dyDescent="0.45">
      <c r="Z415" s="2"/>
    </row>
    <row r="416" spans="26:26" x14ac:dyDescent="0.45">
      <c r="Z416" s="2"/>
    </row>
    <row r="417" spans="26:26" x14ac:dyDescent="0.45">
      <c r="Z417" s="2"/>
    </row>
    <row r="418" spans="26:26" x14ac:dyDescent="0.45">
      <c r="Z418" s="2"/>
    </row>
    <row r="419" spans="26:26" x14ac:dyDescent="0.45">
      <c r="Z419" s="2"/>
    </row>
    <row r="420" spans="26:26" x14ac:dyDescent="0.45">
      <c r="Z420" s="2"/>
    </row>
    <row r="421" spans="26:26" x14ac:dyDescent="0.45">
      <c r="Z421" s="2"/>
    </row>
    <row r="422" spans="26:26" x14ac:dyDescent="0.45">
      <c r="Z422" s="2"/>
    </row>
    <row r="423" spans="26:26" x14ac:dyDescent="0.45">
      <c r="Z423" s="2"/>
    </row>
    <row r="424" spans="26:26" x14ac:dyDescent="0.45">
      <c r="Z424" s="2"/>
    </row>
    <row r="425" spans="26:26" x14ac:dyDescent="0.45">
      <c r="Z425" s="2"/>
    </row>
    <row r="426" spans="26:26" x14ac:dyDescent="0.45">
      <c r="Z426" s="2"/>
    </row>
    <row r="427" spans="26:26" x14ac:dyDescent="0.45">
      <c r="Z427" s="2"/>
    </row>
    <row r="428" spans="26:26" x14ac:dyDescent="0.45">
      <c r="Z428" s="2"/>
    </row>
    <row r="429" spans="26:26" x14ac:dyDescent="0.45">
      <c r="Z429" s="2"/>
    </row>
    <row r="430" spans="26:26" x14ac:dyDescent="0.45">
      <c r="Z430" s="2"/>
    </row>
    <row r="431" spans="26:26" x14ac:dyDescent="0.45">
      <c r="Z431" s="2"/>
    </row>
    <row r="432" spans="26:26" x14ac:dyDescent="0.45">
      <c r="Z432" s="2"/>
    </row>
    <row r="433" spans="26:26" x14ac:dyDescent="0.45">
      <c r="Z433" s="2"/>
    </row>
    <row r="434" spans="26:26" x14ac:dyDescent="0.45">
      <c r="Z434" s="2"/>
    </row>
    <row r="435" spans="26:26" x14ac:dyDescent="0.45">
      <c r="Z435" s="2"/>
    </row>
    <row r="436" spans="26:26" x14ac:dyDescent="0.45">
      <c r="Z436" s="2"/>
    </row>
    <row r="437" spans="26:26" x14ac:dyDescent="0.45">
      <c r="Z437" s="2"/>
    </row>
    <row r="438" spans="26:26" x14ac:dyDescent="0.45">
      <c r="Z438" s="2"/>
    </row>
    <row r="439" spans="26:26" x14ac:dyDescent="0.45">
      <c r="Z439" s="2"/>
    </row>
    <row r="440" spans="26:26" x14ac:dyDescent="0.45">
      <c r="Z440" s="2"/>
    </row>
    <row r="441" spans="26:26" x14ac:dyDescent="0.45">
      <c r="Z441" s="2"/>
    </row>
    <row r="442" spans="26:26" x14ac:dyDescent="0.45">
      <c r="Z442" s="2"/>
    </row>
    <row r="443" spans="26:26" x14ac:dyDescent="0.45">
      <c r="Z443" s="2"/>
    </row>
    <row r="444" spans="26:26" x14ac:dyDescent="0.45">
      <c r="Z444" s="2"/>
    </row>
    <row r="445" spans="26:26" x14ac:dyDescent="0.45">
      <c r="Z445" s="2"/>
    </row>
    <row r="446" spans="26:26" x14ac:dyDescent="0.45">
      <c r="Z446" s="2"/>
    </row>
    <row r="447" spans="26:26" x14ac:dyDescent="0.45">
      <c r="Z447" s="2"/>
    </row>
    <row r="448" spans="26:26" x14ac:dyDescent="0.45">
      <c r="Z448" s="2"/>
    </row>
    <row r="449" spans="26:26" x14ac:dyDescent="0.45">
      <c r="Z449" s="2"/>
    </row>
    <row r="450" spans="26:26" x14ac:dyDescent="0.45">
      <c r="Z450" s="2"/>
    </row>
    <row r="451" spans="26:26" x14ac:dyDescent="0.45">
      <c r="Z451" s="2"/>
    </row>
    <row r="452" spans="26:26" x14ac:dyDescent="0.45">
      <c r="Z452" s="2"/>
    </row>
    <row r="453" spans="26:26" x14ac:dyDescent="0.45">
      <c r="Z453" s="2"/>
    </row>
    <row r="454" spans="26:26" x14ac:dyDescent="0.45">
      <c r="Z454" s="2"/>
    </row>
    <row r="455" spans="26:26" x14ac:dyDescent="0.45">
      <c r="Z455" s="2"/>
    </row>
    <row r="456" spans="26:26" x14ac:dyDescent="0.45">
      <c r="Z456" s="2"/>
    </row>
    <row r="457" spans="26:26" x14ac:dyDescent="0.45">
      <c r="Z457" s="2"/>
    </row>
    <row r="458" spans="26:26" x14ac:dyDescent="0.45">
      <c r="Z458" s="2"/>
    </row>
    <row r="459" spans="26:26" x14ac:dyDescent="0.45">
      <c r="Z459" s="2"/>
    </row>
    <row r="460" spans="26:26" x14ac:dyDescent="0.45">
      <c r="Z460" s="2"/>
    </row>
    <row r="461" spans="26:26" x14ac:dyDescent="0.45">
      <c r="Z461" s="2"/>
    </row>
    <row r="462" spans="26:26" x14ac:dyDescent="0.45">
      <c r="Z462" s="2"/>
    </row>
    <row r="463" spans="26:26" x14ac:dyDescent="0.45">
      <c r="Z463" s="2"/>
    </row>
    <row r="464" spans="26:26" x14ac:dyDescent="0.45">
      <c r="Z464" s="2"/>
    </row>
    <row r="465" spans="26:26" x14ac:dyDescent="0.45">
      <c r="Z465" s="2"/>
    </row>
    <row r="466" spans="26:26" x14ac:dyDescent="0.45">
      <c r="Z466" s="2"/>
    </row>
    <row r="467" spans="26:26" x14ac:dyDescent="0.45">
      <c r="Z467" s="2"/>
    </row>
    <row r="468" spans="26:26" x14ac:dyDescent="0.45">
      <c r="Z468" s="2"/>
    </row>
    <row r="469" spans="26:26" x14ac:dyDescent="0.45">
      <c r="Z469" s="2"/>
    </row>
    <row r="470" spans="26:26" x14ac:dyDescent="0.45">
      <c r="Z470" s="2"/>
    </row>
    <row r="471" spans="26:26" x14ac:dyDescent="0.45">
      <c r="Z471" s="2"/>
    </row>
    <row r="472" spans="26:26" x14ac:dyDescent="0.45">
      <c r="Z472" s="2"/>
    </row>
    <row r="473" spans="26:26" x14ac:dyDescent="0.45">
      <c r="Z473" s="2"/>
    </row>
    <row r="474" spans="26:26" x14ac:dyDescent="0.45">
      <c r="Z474" s="2"/>
    </row>
    <row r="475" spans="26:26" x14ac:dyDescent="0.45">
      <c r="Z475" s="2"/>
    </row>
    <row r="476" spans="26:26" x14ac:dyDescent="0.45">
      <c r="Z476" s="2"/>
    </row>
    <row r="477" spans="26:26" x14ac:dyDescent="0.45">
      <c r="Z477" s="2"/>
    </row>
    <row r="478" spans="26:26" x14ac:dyDescent="0.45">
      <c r="Z478" s="2"/>
    </row>
    <row r="479" spans="26:26" x14ac:dyDescent="0.45">
      <c r="Z479" s="2"/>
    </row>
    <row r="480" spans="26:26" x14ac:dyDescent="0.45">
      <c r="Z480" s="2"/>
    </row>
    <row r="481" spans="26:26" x14ac:dyDescent="0.45">
      <c r="Z481" s="2"/>
    </row>
    <row r="482" spans="26:26" x14ac:dyDescent="0.45">
      <c r="Z482" s="2"/>
    </row>
    <row r="483" spans="26:26" x14ac:dyDescent="0.45">
      <c r="Z483" s="2"/>
    </row>
    <row r="484" spans="26:26" x14ac:dyDescent="0.45">
      <c r="Z484" s="2"/>
    </row>
    <row r="485" spans="26:26" x14ac:dyDescent="0.45">
      <c r="Z485" s="2"/>
    </row>
    <row r="486" spans="26:26" x14ac:dyDescent="0.45">
      <c r="Z486" s="2"/>
    </row>
    <row r="487" spans="26:26" x14ac:dyDescent="0.45">
      <c r="Z487" s="2"/>
    </row>
    <row r="488" spans="26:26" x14ac:dyDescent="0.45">
      <c r="Z488" s="2"/>
    </row>
    <row r="489" spans="26:26" x14ac:dyDescent="0.45">
      <c r="Z489" s="2"/>
    </row>
    <row r="490" spans="26:26" x14ac:dyDescent="0.45">
      <c r="Z490" s="2"/>
    </row>
    <row r="491" spans="26:26" x14ac:dyDescent="0.45">
      <c r="Z491" s="2"/>
    </row>
    <row r="492" spans="26:26" x14ac:dyDescent="0.45">
      <c r="Z492" s="2"/>
    </row>
    <row r="493" spans="26:26" x14ac:dyDescent="0.45">
      <c r="Z493" s="2"/>
    </row>
    <row r="494" spans="26:26" x14ac:dyDescent="0.45">
      <c r="Z494" s="2"/>
    </row>
    <row r="495" spans="26:26" x14ac:dyDescent="0.45">
      <c r="Z495" s="2"/>
    </row>
    <row r="496" spans="26:26" x14ac:dyDescent="0.45">
      <c r="Z496" s="2"/>
    </row>
    <row r="497" spans="26:26" x14ac:dyDescent="0.45">
      <c r="Z497" s="2"/>
    </row>
    <row r="498" spans="26:26" x14ac:dyDescent="0.45">
      <c r="Z498" s="2"/>
    </row>
    <row r="499" spans="26:26" x14ac:dyDescent="0.45">
      <c r="Z499" s="2"/>
    </row>
    <row r="500" spans="26:26" x14ac:dyDescent="0.45">
      <c r="Z500" s="2"/>
    </row>
    <row r="501" spans="26:26" x14ac:dyDescent="0.45">
      <c r="Z501" s="2"/>
    </row>
    <row r="502" spans="26:26" x14ac:dyDescent="0.45">
      <c r="Z502" s="2"/>
    </row>
    <row r="503" spans="26:26" x14ac:dyDescent="0.45">
      <c r="Z503" s="2"/>
    </row>
    <row r="504" spans="26:26" x14ac:dyDescent="0.45">
      <c r="Z504" s="2"/>
    </row>
    <row r="505" spans="26:26" x14ac:dyDescent="0.45">
      <c r="Z505" s="2"/>
    </row>
    <row r="506" spans="26:26" x14ac:dyDescent="0.45">
      <c r="Z506" s="2"/>
    </row>
    <row r="507" spans="26:26" x14ac:dyDescent="0.45">
      <c r="Z507" s="2"/>
    </row>
    <row r="508" spans="26:26" x14ac:dyDescent="0.45">
      <c r="Z508" s="2"/>
    </row>
    <row r="509" spans="26:26" x14ac:dyDescent="0.45">
      <c r="Z509" s="2"/>
    </row>
    <row r="510" spans="26:26" x14ac:dyDescent="0.45">
      <c r="Z510" s="2"/>
    </row>
    <row r="511" spans="26:26" x14ac:dyDescent="0.45">
      <c r="Z511" s="2"/>
    </row>
    <row r="512" spans="26:26" x14ac:dyDescent="0.45">
      <c r="Z512" s="2"/>
    </row>
    <row r="513" spans="26:26" x14ac:dyDescent="0.45">
      <c r="Z513" s="2"/>
    </row>
    <row r="514" spans="26:26" x14ac:dyDescent="0.45">
      <c r="Z514" s="2"/>
    </row>
    <row r="515" spans="26:26" x14ac:dyDescent="0.45">
      <c r="Z515" s="2"/>
    </row>
    <row r="516" spans="26:26" x14ac:dyDescent="0.45">
      <c r="Z516" s="2"/>
    </row>
    <row r="517" spans="26:26" x14ac:dyDescent="0.45">
      <c r="Z517" s="2"/>
    </row>
    <row r="518" spans="26:26" x14ac:dyDescent="0.45">
      <c r="Z518" s="2"/>
    </row>
    <row r="519" spans="26:26" x14ac:dyDescent="0.45">
      <c r="Z519" s="2"/>
    </row>
    <row r="520" spans="26:26" x14ac:dyDescent="0.45">
      <c r="Z520" s="2"/>
    </row>
    <row r="521" spans="26:26" x14ac:dyDescent="0.45">
      <c r="Z521" s="2"/>
    </row>
    <row r="522" spans="26:26" x14ac:dyDescent="0.45">
      <c r="Z522" s="2"/>
    </row>
    <row r="523" spans="26:26" x14ac:dyDescent="0.45">
      <c r="Z523" s="2"/>
    </row>
    <row r="524" spans="26:26" x14ac:dyDescent="0.45">
      <c r="Z524" s="2"/>
    </row>
    <row r="525" spans="26:26" x14ac:dyDescent="0.45">
      <c r="Z525" s="2"/>
    </row>
    <row r="526" spans="26:26" x14ac:dyDescent="0.45">
      <c r="Z526" s="2"/>
    </row>
    <row r="527" spans="26:26" x14ac:dyDescent="0.45">
      <c r="Z527" s="2"/>
    </row>
    <row r="528" spans="26:26" x14ac:dyDescent="0.45">
      <c r="Z528" s="2"/>
    </row>
    <row r="529" spans="26:26" x14ac:dyDescent="0.45">
      <c r="Z529" s="2"/>
    </row>
    <row r="530" spans="26:26" x14ac:dyDescent="0.45">
      <c r="Z530" s="2"/>
    </row>
    <row r="531" spans="26:26" x14ac:dyDescent="0.45">
      <c r="Z531" s="2"/>
    </row>
    <row r="532" spans="26:26" x14ac:dyDescent="0.45">
      <c r="Z532" s="2"/>
    </row>
    <row r="533" spans="26:26" x14ac:dyDescent="0.45">
      <c r="Z533" s="2"/>
    </row>
    <row r="534" spans="26:26" x14ac:dyDescent="0.45">
      <c r="Z534" s="2"/>
    </row>
    <row r="535" spans="26:26" x14ac:dyDescent="0.45">
      <c r="Z535" s="2"/>
    </row>
    <row r="536" spans="26:26" x14ac:dyDescent="0.45">
      <c r="Z536" s="2"/>
    </row>
    <row r="537" spans="26:26" x14ac:dyDescent="0.45">
      <c r="Z537" s="2"/>
    </row>
    <row r="538" spans="26:26" x14ac:dyDescent="0.45">
      <c r="Z538" s="2"/>
    </row>
    <row r="539" spans="26:26" x14ac:dyDescent="0.45">
      <c r="Z539" s="2"/>
    </row>
    <row r="540" spans="26:26" x14ac:dyDescent="0.45">
      <c r="Z540" s="2"/>
    </row>
    <row r="541" spans="26:26" x14ac:dyDescent="0.45">
      <c r="Z541" s="2"/>
    </row>
    <row r="542" spans="26:26" x14ac:dyDescent="0.45">
      <c r="Z542" s="2"/>
    </row>
    <row r="543" spans="26:26" x14ac:dyDescent="0.45">
      <c r="Z543" s="2"/>
    </row>
    <row r="544" spans="26:26" x14ac:dyDescent="0.45">
      <c r="Z544" s="2"/>
    </row>
    <row r="545" spans="26:26" x14ac:dyDescent="0.45">
      <c r="Z545" s="2"/>
    </row>
    <row r="546" spans="26:26" x14ac:dyDescent="0.45">
      <c r="Z546" s="2"/>
    </row>
    <row r="547" spans="26:26" x14ac:dyDescent="0.45">
      <c r="Z547" s="2"/>
    </row>
    <row r="548" spans="26:26" x14ac:dyDescent="0.45">
      <c r="Z548" s="2"/>
    </row>
    <row r="549" spans="26:26" x14ac:dyDescent="0.45">
      <c r="Z549" s="2"/>
    </row>
    <row r="550" spans="26:26" x14ac:dyDescent="0.45">
      <c r="Z550" s="2"/>
    </row>
    <row r="551" spans="26:26" x14ac:dyDescent="0.45">
      <c r="Z551" s="2"/>
    </row>
    <row r="552" spans="26:26" x14ac:dyDescent="0.45">
      <c r="Z552" s="2"/>
    </row>
    <row r="553" spans="26:26" x14ac:dyDescent="0.45">
      <c r="Z553" s="2"/>
    </row>
    <row r="554" spans="26:26" x14ac:dyDescent="0.45">
      <c r="Z554" s="2"/>
    </row>
    <row r="555" spans="26:26" x14ac:dyDescent="0.45">
      <c r="Z555" s="2"/>
    </row>
    <row r="556" spans="26:26" x14ac:dyDescent="0.45">
      <c r="Z556" s="2"/>
    </row>
    <row r="557" spans="26:26" x14ac:dyDescent="0.45">
      <c r="Z557" s="2"/>
    </row>
    <row r="558" spans="26:26" x14ac:dyDescent="0.45">
      <c r="Z558" s="2"/>
    </row>
    <row r="559" spans="26:26" x14ac:dyDescent="0.45">
      <c r="Z559" s="2"/>
    </row>
    <row r="560" spans="26:26" x14ac:dyDescent="0.45">
      <c r="Z560" s="2"/>
    </row>
    <row r="561" spans="26:26" x14ac:dyDescent="0.45">
      <c r="Z561" s="2"/>
    </row>
    <row r="562" spans="26:26" x14ac:dyDescent="0.45">
      <c r="Z562" s="2"/>
    </row>
    <row r="563" spans="26:26" x14ac:dyDescent="0.45">
      <c r="Z563" s="2"/>
    </row>
    <row r="564" spans="26:26" x14ac:dyDescent="0.45">
      <c r="Z564" s="2"/>
    </row>
    <row r="565" spans="26:26" x14ac:dyDescent="0.45">
      <c r="Z565" s="2"/>
    </row>
    <row r="566" spans="26:26" x14ac:dyDescent="0.45">
      <c r="Z566" s="2"/>
    </row>
    <row r="567" spans="26:26" x14ac:dyDescent="0.45">
      <c r="Z567" s="2"/>
    </row>
    <row r="568" spans="26:26" x14ac:dyDescent="0.45">
      <c r="Z568" s="2"/>
    </row>
    <row r="569" spans="26:26" x14ac:dyDescent="0.45">
      <c r="Z569" s="2"/>
    </row>
    <row r="570" spans="26:26" x14ac:dyDescent="0.45">
      <c r="Z570" s="2"/>
    </row>
    <row r="571" spans="26:26" x14ac:dyDescent="0.45">
      <c r="Z571" s="2"/>
    </row>
    <row r="572" spans="26:26" x14ac:dyDescent="0.45">
      <c r="Z572" s="2"/>
    </row>
    <row r="573" spans="26:26" x14ac:dyDescent="0.45">
      <c r="Z573" s="2"/>
    </row>
    <row r="574" spans="26:26" x14ac:dyDescent="0.45">
      <c r="Z574" s="2"/>
    </row>
    <row r="575" spans="26:26" x14ac:dyDescent="0.45">
      <c r="Z575" s="2"/>
    </row>
    <row r="576" spans="26:26" x14ac:dyDescent="0.45">
      <c r="Z576" s="2"/>
    </row>
    <row r="577" spans="26:26" x14ac:dyDescent="0.45">
      <c r="Z577" s="2"/>
    </row>
    <row r="578" spans="26:26" x14ac:dyDescent="0.45">
      <c r="Z578" s="2"/>
    </row>
    <row r="579" spans="26:26" x14ac:dyDescent="0.45">
      <c r="Z579" s="2"/>
    </row>
    <row r="580" spans="26:26" x14ac:dyDescent="0.45">
      <c r="Z580" s="2"/>
    </row>
    <row r="581" spans="26:26" x14ac:dyDescent="0.45">
      <c r="Z581" s="2"/>
    </row>
    <row r="582" spans="26:26" x14ac:dyDescent="0.45">
      <c r="Z582" s="2"/>
    </row>
    <row r="583" spans="26:26" x14ac:dyDescent="0.45">
      <c r="Z583" s="2"/>
    </row>
    <row r="584" spans="26:26" x14ac:dyDescent="0.45">
      <c r="Z584" s="2"/>
    </row>
    <row r="585" spans="26:26" x14ac:dyDescent="0.45">
      <c r="Z585" s="2"/>
    </row>
    <row r="586" spans="26:26" x14ac:dyDescent="0.45">
      <c r="Z586" s="2"/>
    </row>
    <row r="587" spans="26:26" x14ac:dyDescent="0.45">
      <c r="Z587" s="2"/>
    </row>
    <row r="588" spans="26:26" x14ac:dyDescent="0.45">
      <c r="Z588" s="2"/>
    </row>
    <row r="589" spans="26:26" x14ac:dyDescent="0.45">
      <c r="Z589" s="2"/>
    </row>
    <row r="590" spans="26:26" x14ac:dyDescent="0.45">
      <c r="Z590" s="2"/>
    </row>
    <row r="591" spans="26:26" x14ac:dyDescent="0.45">
      <c r="Z591" s="2"/>
    </row>
    <row r="592" spans="26:26" x14ac:dyDescent="0.45">
      <c r="Z592" s="2"/>
    </row>
    <row r="593" spans="26:26" x14ac:dyDescent="0.45">
      <c r="Z593" s="2"/>
    </row>
    <row r="594" spans="26:26" x14ac:dyDescent="0.45">
      <c r="Z594" s="2"/>
    </row>
    <row r="595" spans="26:26" x14ac:dyDescent="0.45">
      <c r="Z595" s="2"/>
    </row>
    <row r="596" spans="26:26" x14ac:dyDescent="0.45">
      <c r="Z596" s="2"/>
    </row>
    <row r="597" spans="26:26" x14ac:dyDescent="0.45">
      <c r="Z597" s="2"/>
    </row>
    <row r="598" spans="26:26" x14ac:dyDescent="0.45">
      <c r="Z598" s="2"/>
    </row>
    <row r="599" spans="26:26" x14ac:dyDescent="0.45">
      <c r="Z599" s="2"/>
    </row>
    <row r="600" spans="26:26" x14ac:dyDescent="0.45">
      <c r="Z600" s="2"/>
    </row>
    <row r="601" spans="26:26" x14ac:dyDescent="0.45">
      <c r="Z601" s="2"/>
    </row>
    <row r="602" spans="26:26" x14ac:dyDescent="0.45">
      <c r="Z602" s="2"/>
    </row>
    <row r="603" spans="26:26" x14ac:dyDescent="0.45">
      <c r="Z603" s="2"/>
    </row>
    <row r="604" spans="26:26" x14ac:dyDescent="0.45">
      <c r="Z604" s="2"/>
    </row>
    <row r="605" spans="26:26" x14ac:dyDescent="0.45">
      <c r="Z605" s="2"/>
    </row>
    <row r="606" spans="26:26" x14ac:dyDescent="0.45">
      <c r="Z606" s="2"/>
    </row>
    <row r="607" spans="26:26" x14ac:dyDescent="0.45">
      <c r="Z607" s="2"/>
    </row>
    <row r="608" spans="26:26" x14ac:dyDescent="0.45">
      <c r="Z608" s="2"/>
    </row>
    <row r="609" spans="26:26" x14ac:dyDescent="0.45">
      <c r="Z609" s="2"/>
    </row>
    <row r="610" spans="26:26" x14ac:dyDescent="0.45">
      <c r="Z610" s="2"/>
    </row>
    <row r="611" spans="26:26" x14ac:dyDescent="0.45">
      <c r="Z611" s="2"/>
    </row>
    <row r="612" spans="26:26" x14ac:dyDescent="0.45">
      <c r="Z612" s="2"/>
    </row>
    <row r="613" spans="26:26" x14ac:dyDescent="0.45">
      <c r="Z613" s="2"/>
    </row>
    <row r="614" spans="26:26" x14ac:dyDescent="0.45">
      <c r="Z614" s="2"/>
    </row>
    <row r="615" spans="26:26" x14ac:dyDescent="0.45">
      <c r="Z615" s="2"/>
    </row>
    <row r="616" spans="26:26" x14ac:dyDescent="0.45">
      <c r="Z616" s="2"/>
    </row>
    <row r="617" spans="26:26" x14ac:dyDescent="0.45">
      <c r="Z617" s="2"/>
    </row>
    <row r="618" spans="26:26" x14ac:dyDescent="0.45">
      <c r="Z618" s="2"/>
    </row>
    <row r="619" spans="26:26" x14ac:dyDescent="0.45">
      <c r="Z619" s="2"/>
    </row>
    <row r="620" spans="26:26" x14ac:dyDescent="0.45">
      <c r="Z620" s="2"/>
    </row>
    <row r="621" spans="26:26" x14ac:dyDescent="0.45">
      <c r="Z621" s="2"/>
    </row>
    <row r="622" spans="26:26" x14ac:dyDescent="0.45">
      <c r="Z622" s="2"/>
    </row>
    <row r="623" spans="26:26" x14ac:dyDescent="0.45">
      <c r="Z623" s="2"/>
    </row>
    <row r="624" spans="26:26" x14ac:dyDescent="0.45">
      <c r="Z624" s="2"/>
    </row>
    <row r="625" spans="26:26" x14ac:dyDescent="0.45">
      <c r="Z625" s="2"/>
    </row>
    <row r="626" spans="26:26" x14ac:dyDescent="0.45">
      <c r="Z626" s="2"/>
    </row>
    <row r="627" spans="26:26" x14ac:dyDescent="0.45">
      <c r="Z627" s="2"/>
    </row>
    <row r="628" spans="26:26" x14ac:dyDescent="0.45">
      <c r="Z628" s="2"/>
    </row>
    <row r="629" spans="26:26" x14ac:dyDescent="0.45">
      <c r="Z629" s="2"/>
    </row>
    <row r="630" spans="26:26" x14ac:dyDescent="0.45">
      <c r="Z630" s="2"/>
    </row>
    <row r="631" spans="26:26" x14ac:dyDescent="0.45">
      <c r="Z631" s="2"/>
    </row>
    <row r="632" spans="26:26" x14ac:dyDescent="0.45">
      <c r="Z632" s="2"/>
    </row>
    <row r="633" spans="26:26" x14ac:dyDescent="0.45">
      <c r="Z633" s="2"/>
    </row>
    <row r="634" spans="26:26" x14ac:dyDescent="0.45">
      <c r="Z634" s="2"/>
    </row>
    <row r="635" spans="26:26" x14ac:dyDescent="0.45">
      <c r="Z635" s="2"/>
    </row>
    <row r="636" spans="26:26" x14ac:dyDescent="0.45">
      <c r="Z636" s="2"/>
    </row>
    <row r="637" spans="26:26" x14ac:dyDescent="0.45">
      <c r="Z637" s="2"/>
    </row>
    <row r="638" spans="26:26" x14ac:dyDescent="0.45">
      <c r="Z638" s="2"/>
    </row>
    <row r="639" spans="26:26" x14ac:dyDescent="0.45">
      <c r="Z639" s="2"/>
    </row>
    <row r="640" spans="26:26" x14ac:dyDescent="0.45">
      <c r="Z640" s="2"/>
    </row>
    <row r="641" spans="26:26" x14ac:dyDescent="0.45">
      <c r="Z641" s="2"/>
    </row>
    <row r="642" spans="26:26" x14ac:dyDescent="0.45">
      <c r="Z642" s="2"/>
    </row>
    <row r="643" spans="26:26" x14ac:dyDescent="0.45">
      <c r="Z643" s="2"/>
    </row>
    <row r="644" spans="26:26" x14ac:dyDescent="0.45">
      <c r="Z644" s="2"/>
    </row>
    <row r="645" spans="26:26" x14ac:dyDescent="0.45">
      <c r="Z645" s="2"/>
    </row>
    <row r="646" spans="26:26" x14ac:dyDescent="0.45">
      <c r="Z646" s="2"/>
    </row>
    <row r="647" spans="26:26" x14ac:dyDescent="0.45">
      <c r="Z647" s="2"/>
    </row>
    <row r="648" spans="26:26" x14ac:dyDescent="0.45">
      <c r="Z648" s="2"/>
    </row>
    <row r="649" spans="26:26" x14ac:dyDescent="0.45">
      <c r="Z649" s="2"/>
    </row>
    <row r="650" spans="26:26" x14ac:dyDescent="0.45">
      <c r="Z650" s="2"/>
    </row>
    <row r="651" spans="26:26" x14ac:dyDescent="0.45">
      <c r="Z651" s="2"/>
    </row>
    <row r="652" spans="26:26" x14ac:dyDescent="0.45">
      <c r="Z652" s="2"/>
    </row>
    <row r="653" spans="26:26" x14ac:dyDescent="0.45">
      <c r="Z653" s="2"/>
    </row>
    <row r="654" spans="26:26" x14ac:dyDescent="0.45">
      <c r="Z654" s="2"/>
    </row>
    <row r="655" spans="26:26" x14ac:dyDescent="0.45">
      <c r="Z655" s="2"/>
    </row>
    <row r="656" spans="26:26" x14ac:dyDescent="0.45">
      <c r="Z656" s="2"/>
    </row>
    <row r="657" spans="26:26" x14ac:dyDescent="0.45">
      <c r="Z657" s="2"/>
    </row>
    <row r="658" spans="26:26" x14ac:dyDescent="0.45">
      <c r="Z658" s="2"/>
    </row>
    <row r="659" spans="26:26" x14ac:dyDescent="0.45">
      <c r="Z659" s="2"/>
    </row>
    <row r="660" spans="26:26" x14ac:dyDescent="0.45">
      <c r="Z660" s="2"/>
    </row>
    <row r="661" spans="26:26" x14ac:dyDescent="0.45">
      <c r="Z661" s="2"/>
    </row>
    <row r="662" spans="26:26" x14ac:dyDescent="0.45">
      <c r="Z662" s="2"/>
    </row>
    <row r="663" spans="26:26" x14ac:dyDescent="0.45">
      <c r="Z663" s="2"/>
    </row>
    <row r="664" spans="26:26" x14ac:dyDescent="0.45">
      <c r="Z664" s="2"/>
    </row>
    <row r="665" spans="26:26" x14ac:dyDescent="0.45">
      <c r="Z665" s="2"/>
    </row>
    <row r="666" spans="26:26" x14ac:dyDescent="0.45">
      <c r="Z666" s="2"/>
    </row>
    <row r="667" spans="26:26" x14ac:dyDescent="0.45">
      <c r="Z667" s="2"/>
    </row>
    <row r="668" spans="26:26" x14ac:dyDescent="0.45">
      <c r="Z668" s="2"/>
    </row>
    <row r="669" spans="26:26" x14ac:dyDescent="0.45">
      <c r="Z669" s="2"/>
    </row>
    <row r="670" spans="26:26" x14ac:dyDescent="0.45">
      <c r="Z670" s="2"/>
    </row>
    <row r="671" spans="26:26" x14ac:dyDescent="0.45">
      <c r="Z671" s="2"/>
    </row>
    <row r="672" spans="26:26" x14ac:dyDescent="0.45">
      <c r="Z672" s="2"/>
    </row>
    <row r="673" spans="26:26" x14ac:dyDescent="0.45">
      <c r="Z673" s="2"/>
    </row>
    <row r="674" spans="26:26" x14ac:dyDescent="0.45">
      <c r="Z674" s="2"/>
    </row>
    <row r="675" spans="26:26" x14ac:dyDescent="0.45">
      <c r="Z675" s="2"/>
    </row>
    <row r="676" spans="26:26" x14ac:dyDescent="0.45">
      <c r="Z676" s="2"/>
    </row>
    <row r="677" spans="26:26" x14ac:dyDescent="0.45">
      <c r="Z677" s="2"/>
    </row>
    <row r="678" spans="26:26" x14ac:dyDescent="0.45">
      <c r="Z678" s="2"/>
    </row>
    <row r="679" spans="26:26" x14ac:dyDescent="0.45">
      <c r="Z679" s="2"/>
    </row>
    <row r="680" spans="26:26" x14ac:dyDescent="0.45">
      <c r="Z680" s="2"/>
    </row>
    <row r="681" spans="26:26" x14ac:dyDescent="0.45">
      <c r="Z681" s="2"/>
    </row>
    <row r="682" spans="26:26" x14ac:dyDescent="0.45">
      <c r="Z682" s="2"/>
    </row>
    <row r="683" spans="26:26" x14ac:dyDescent="0.45">
      <c r="Z683" s="2"/>
    </row>
    <row r="684" spans="26:26" x14ac:dyDescent="0.45">
      <c r="Z684" s="2"/>
    </row>
    <row r="685" spans="26:26" x14ac:dyDescent="0.45">
      <c r="Z685" s="2"/>
    </row>
    <row r="686" spans="26:26" x14ac:dyDescent="0.45">
      <c r="Z686" s="2"/>
    </row>
    <row r="687" spans="26:26" x14ac:dyDescent="0.45">
      <c r="Z687" s="2"/>
    </row>
    <row r="688" spans="26:26" x14ac:dyDescent="0.45">
      <c r="Z688" s="2"/>
    </row>
    <row r="689" spans="26:26" x14ac:dyDescent="0.45">
      <c r="Z689" s="2"/>
    </row>
    <row r="690" spans="26:26" x14ac:dyDescent="0.45">
      <c r="Z690" s="2"/>
    </row>
    <row r="691" spans="26:26" x14ac:dyDescent="0.45">
      <c r="Z691" s="2"/>
    </row>
    <row r="692" spans="26:26" x14ac:dyDescent="0.45">
      <c r="Z692" s="2"/>
    </row>
    <row r="693" spans="26:26" x14ac:dyDescent="0.45">
      <c r="Z693" s="2"/>
    </row>
    <row r="694" spans="26:26" x14ac:dyDescent="0.45">
      <c r="Z694" s="2"/>
    </row>
    <row r="695" spans="26:26" x14ac:dyDescent="0.45">
      <c r="Z695" s="2"/>
    </row>
    <row r="696" spans="26:26" x14ac:dyDescent="0.45">
      <c r="Z696" s="2"/>
    </row>
    <row r="697" spans="26:26" x14ac:dyDescent="0.45">
      <c r="Z697" s="2"/>
    </row>
    <row r="698" spans="26:26" x14ac:dyDescent="0.45">
      <c r="Z698" s="2"/>
    </row>
    <row r="699" spans="26:26" x14ac:dyDescent="0.45">
      <c r="Z699" s="2"/>
    </row>
    <row r="700" spans="26:26" x14ac:dyDescent="0.45">
      <c r="Z700" s="2"/>
    </row>
    <row r="701" spans="26:26" x14ac:dyDescent="0.45">
      <c r="Z701" s="2"/>
    </row>
    <row r="702" spans="26:26" x14ac:dyDescent="0.45">
      <c r="Z702" s="2"/>
    </row>
    <row r="703" spans="26:26" x14ac:dyDescent="0.45">
      <c r="Z703" s="2"/>
    </row>
    <row r="704" spans="26:26" x14ac:dyDescent="0.45">
      <c r="Z704" s="2"/>
    </row>
    <row r="705" spans="26:26" x14ac:dyDescent="0.45">
      <c r="Z705" s="2"/>
    </row>
    <row r="706" spans="26:26" x14ac:dyDescent="0.45">
      <c r="Z706" s="2"/>
    </row>
    <row r="707" spans="26:26" x14ac:dyDescent="0.45">
      <c r="Z707" s="2"/>
    </row>
    <row r="708" spans="26:26" x14ac:dyDescent="0.45">
      <c r="Z708" s="2"/>
    </row>
    <row r="709" spans="26:26" x14ac:dyDescent="0.45">
      <c r="Z709" s="2"/>
    </row>
    <row r="710" spans="26:26" x14ac:dyDescent="0.45">
      <c r="Z710" s="2"/>
    </row>
    <row r="711" spans="26:26" x14ac:dyDescent="0.45">
      <c r="Z711" s="2"/>
    </row>
    <row r="712" spans="26:26" x14ac:dyDescent="0.45">
      <c r="Z712" s="2"/>
    </row>
    <row r="713" spans="26:26" x14ac:dyDescent="0.45">
      <c r="Z713" s="2"/>
    </row>
    <row r="714" spans="26:26" x14ac:dyDescent="0.45">
      <c r="Z714" s="2"/>
    </row>
    <row r="715" spans="26:26" x14ac:dyDescent="0.45">
      <c r="Z715" s="2"/>
    </row>
    <row r="716" spans="26:26" x14ac:dyDescent="0.45">
      <c r="Z716" s="2"/>
    </row>
    <row r="717" spans="26:26" x14ac:dyDescent="0.45">
      <c r="Z717" s="2"/>
    </row>
    <row r="718" spans="26:26" x14ac:dyDescent="0.45">
      <c r="Z718" s="2"/>
    </row>
    <row r="719" spans="26:26" x14ac:dyDescent="0.45">
      <c r="Z719" s="2"/>
    </row>
    <row r="720" spans="26:26" x14ac:dyDescent="0.45">
      <c r="Z720" s="2"/>
    </row>
    <row r="721" spans="26:26" x14ac:dyDescent="0.45">
      <c r="Z721" s="2"/>
    </row>
    <row r="722" spans="26:26" x14ac:dyDescent="0.45">
      <c r="Z722" s="2"/>
    </row>
    <row r="723" spans="26:26" x14ac:dyDescent="0.45">
      <c r="Z723" s="2"/>
    </row>
    <row r="724" spans="26:26" x14ac:dyDescent="0.45">
      <c r="Z724" s="2"/>
    </row>
    <row r="725" spans="26:26" x14ac:dyDescent="0.45">
      <c r="Z725" s="2"/>
    </row>
    <row r="726" spans="26:26" x14ac:dyDescent="0.45">
      <c r="Z726" s="2"/>
    </row>
    <row r="727" spans="26:26" x14ac:dyDescent="0.45">
      <c r="Z727" s="2"/>
    </row>
    <row r="728" spans="26:26" x14ac:dyDescent="0.45">
      <c r="Z728" s="2"/>
    </row>
    <row r="729" spans="26:26" x14ac:dyDescent="0.45">
      <c r="Z729" s="2"/>
    </row>
    <row r="730" spans="26:26" x14ac:dyDescent="0.45">
      <c r="Z730" s="2"/>
    </row>
    <row r="731" spans="26:26" x14ac:dyDescent="0.45">
      <c r="Z731" s="2"/>
    </row>
    <row r="732" spans="26:26" x14ac:dyDescent="0.45">
      <c r="Z732" s="2"/>
    </row>
    <row r="733" spans="26:26" x14ac:dyDescent="0.45">
      <c r="Z733" s="2"/>
    </row>
    <row r="734" spans="26:26" x14ac:dyDescent="0.45">
      <c r="Z734" s="2"/>
    </row>
    <row r="735" spans="26:26" x14ac:dyDescent="0.45">
      <c r="Z735" s="2"/>
    </row>
    <row r="736" spans="26:26" x14ac:dyDescent="0.45">
      <c r="Z736" s="2"/>
    </row>
    <row r="737" spans="26:26" x14ac:dyDescent="0.45">
      <c r="Z737" s="2"/>
    </row>
    <row r="738" spans="26:26" x14ac:dyDescent="0.45">
      <c r="Z738" s="2"/>
    </row>
    <row r="739" spans="26:26" x14ac:dyDescent="0.45">
      <c r="Z739" s="2"/>
    </row>
    <row r="740" spans="26:26" x14ac:dyDescent="0.45">
      <c r="Z740" s="2"/>
    </row>
    <row r="741" spans="26:26" x14ac:dyDescent="0.45">
      <c r="Z741" s="2"/>
    </row>
    <row r="742" spans="26:26" x14ac:dyDescent="0.45">
      <c r="Z742" s="2"/>
    </row>
    <row r="743" spans="26:26" x14ac:dyDescent="0.45">
      <c r="Z743" s="2"/>
    </row>
    <row r="744" spans="26:26" x14ac:dyDescent="0.45">
      <c r="Z744" s="2"/>
    </row>
    <row r="745" spans="26:26" x14ac:dyDescent="0.45">
      <c r="Z745" s="2"/>
    </row>
    <row r="746" spans="26:26" x14ac:dyDescent="0.45">
      <c r="Z746" s="2"/>
    </row>
    <row r="747" spans="26:26" x14ac:dyDescent="0.45">
      <c r="Z747" s="2"/>
    </row>
    <row r="748" spans="26:26" x14ac:dyDescent="0.45">
      <c r="Z748" s="2"/>
    </row>
    <row r="749" spans="26:26" x14ac:dyDescent="0.45">
      <c r="Z749" s="2"/>
    </row>
  </sheetData>
  <conditionalFormatting sqref="G71">
    <cfRule type="expression" dxfId="7" priority="9">
      <formula>#REF!="Manual allocation"</formula>
    </cfRule>
  </conditionalFormatting>
  <conditionalFormatting sqref="H23:H90 G81:G133">
    <cfRule type="expression" dxfId="6" priority="6">
      <formula>"B26&lt;&gt;"""""</formula>
    </cfRule>
  </conditionalFormatting>
  <conditionalFormatting sqref="H23:H300">
    <cfRule type="expression" dxfId="5" priority="1">
      <formula>NOT(ISBLANK($D23))</formula>
    </cfRule>
  </conditionalFormatting>
  <conditionalFormatting sqref="J81:J82 F81:F90 I83:J90 I91:I127 J91:J128 K128:K132">
    <cfRule type="expression" dxfId="4" priority="7">
      <formula>$I81="Manual allocation"</formula>
    </cfRule>
  </conditionalFormatting>
  <conditionalFormatting sqref="J23:X24 G23:G27 J23:J82 K25:X127 G29:G70 G72:G80">
    <cfRule type="expression" dxfId="3" priority="11">
      <formula>$J23="Manual allocation"</formula>
    </cfRule>
  </conditionalFormatting>
  <conditionalFormatting sqref="M20:X21">
    <cfRule type="expression" dxfId="2" priority="3">
      <formula>$J21="Manual allocation"</formula>
    </cfRule>
  </conditionalFormatting>
  <conditionalFormatting sqref="Y23:AJ80">
    <cfRule type="expression" dxfId="1" priority="20">
      <formula>$J23&lt;&gt;"Manual allocation"</formula>
    </cfRule>
  </conditionalFormatting>
  <conditionalFormatting sqref="Y81:AJ90">
    <cfRule type="expression" dxfId="0" priority="8">
      <formula>$I81&lt;&gt;"Manual allocation"</formula>
    </cfRule>
  </conditionalFormatting>
  <dataValidations count="4">
    <dataValidation type="whole" operator="greaterThan" allowBlank="1" showInputMessage="1" showErrorMessage="1" sqref="I11 H12:I20" xr:uid="{6D591C3B-E1FF-4BA2-BA78-28EBF3A1C202}">
      <formula1>-2147483648</formula1>
    </dataValidation>
    <dataValidation type="whole" allowBlank="1" showInputMessage="1" sqref="H9" xr:uid="{721F1D20-0783-46D2-90F8-0DC2A2D188F0}">
      <formula1>1990</formula1>
      <formula2>2050</formula2>
    </dataValidation>
    <dataValidation type="decimal" operator="greaterThan" allowBlank="1" showInputMessage="1" showErrorMessage="1" sqref="K23:K132 L23:L127 J83:J128" xr:uid="{6E97E737-8F09-49E1-AC83-408DE63231E3}">
      <formula1>-7.92281625142643E+28</formula1>
    </dataValidation>
    <dataValidation type="list" allowBlank="1" showInputMessage="1" showErrorMessage="1" sqref="I127" xr:uid="{93F656F1-8F23-422C-B813-CF774B8820B3}">
      <formula1>IF($D127="","",$H$2:$H$3)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1FE49D4-41C3-4C87-8215-DDB66C01F10D}">
          <x14:formula1>
            <xm:f>_xlfn.ANCHORARRAY(Options!$I$2)</xm:f>
          </x14:formula1>
          <xm:sqref>E9</xm:sqref>
        </x14:dataValidation>
        <x14:dataValidation type="list" allowBlank="1" showInputMessage="1" showErrorMessage="1" xr:uid="{AEEA2B9C-6303-4672-AB84-4C068FA633F8}">
          <x14:formula1>
            <xm:f>IF($D23="","",Options!$K$2:$K$4)</xm:f>
          </x14:formula1>
          <xm:sqref>I83:I126 J23:J82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D6E1B-7D4D-4BA9-B197-AC346EBE41BC}">
  <sheetPr>
    <tabColor theme="0" tint="-0.499984740745262"/>
  </sheetPr>
  <dimension ref="A1:M55"/>
  <sheetViews>
    <sheetView showGridLines="0" workbookViewId="0">
      <selection activeCell="M16" sqref="M16"/>
    </sheetView>
  </sheetViews>
  <sheetFormatPr defaultColWidth="8.76171875" defaultRowHeight="14.25" outlineLevelCol="2" x14ac:dyDescent="0.45"/>
  <cols>
    <col min="1" max="1" width="15.46875" style="4" bestFit="1" customWidth="1"/>
    <col min="2" max="2" width="1.234375" style="4" hidden="1" customWidth="1" outlineLevel="1"/>
    <col min="3" max="3" width="11.234375" style="4" hidden="1" customWidth="1" outlineLevel="2"/>
    <col min="4" max="4" width="16.3515625" style="4" hidden="1" customWidth="1" outlineLevel="2"/>
    <col min="5" max="5" width="28.234375" style="4" hidden="1" customWidth="1" outlineLevel="2"/>
    <col min="6" max="6" width="21.5859375" style="4" hidden="1" customWidth="1" outlineLevel="2"/>
    <col min="7" max="7" width="17.3515625" style="4" hidden="1" customWidth="1" outlineLevel="2"/>
    <col min="8" max="8" width="14.05859375" style="4" hidden="1" customWidth="1" outlineLevel="2"/>
    <col min="9" max="9" width="28.234375" style="4" hidden="1" customWidth="1" outlineLevel="1" collapsed="1"/>
    <col min="10" max="10" width="1.234375" style="4" hidden="1" customWidth="1" outlineLevel="1"/>
    <col min="11" max="11" width="16.05859375" style="4" hidden="1" customWidth="1" outlineLevel="1"/>
    <col min="12" max="12" width="1.234375" style="4" hidden="1" customWidth="1" outlineLevel="1"/>
    <col min="13" max="13" width="8.76171875" style="4" collapsed="1"/>
    <col min="14" max="16384" width="8.76171875" style="4"/>
  </cols>
  <sheetData>
    <row r="1" spans="1:11" x14ac:dyDescent="0.45">
      <c r="A1" s="28" t="s">
        <v>55</v>
      </c>
      <c r="C1" s="28" t="s">
        <v>4</v>
      </c>
      <c r="D1" s="28" t="s">
        <v>56</v>
      </c>
      <c r="E1" s="28" t="s">
        <v>57</v>
      </c>
      <c r="F1" s="28" t="s">
        <v>58</v>
      </c>
      <c r="G1" s="28" t="s">
        <v>59</v>
      </c>
      <c r="H1" s="29" t="s">
        <v>60</v>
      </c>
      <c r="I1" s="29" t="s">
        <v>61</v>
      </c>
      <c r="K1" s="29" t="s">
        <v>62</v>
      </c>
    </row>
    <row r="2" spans="1:11" x14ac:dyDescent="0.45">
      <c r="A2" s="47" t="s">
        <v>11</v>
      </c>
      <c r="C2" s="4" t="str" cm="1">
        <f t="array" ref="C2:C6">_xll.EXPANDBRANCHRANGE(Connection)</f>
        <v>CAPITAL</v>
      </c>
      <c r="D2" s="4" t="str" cm="1">
        <f t="array" ref="D2:D6">_xll.BRANCHNAME(Connection,_xlfn.ANCHORARRAY(C2))</f>
        <v>Revision Two Capital</v>
      </c>
      <c r="E2" s="4" t="str" cm="1">
        <f t="array" ref="E2:E6">_xlfn.ANCHORARRAY(C2)&amp;" - "&amp;_xlfn.ANCHORARRAY(D2)</f>
        <v>CAPITAL - Revision Two Capital</v>
      </c>
      <c r="F2" s="30"/>
      <c r="G2" s="30" t="s">
        <v>63</v>
      </c>
      <c r="H2" s="4" t="str" cm="1">
        <f t="array" ref="H2:H55">IF(_xlfn.VSTACK(_xlfn.ANCHORARRAY(C2),$F$2:$F$50)=0,"",_xlfn.VSTACK(_xlfn.ANCHORARRAY(C2),$F$2:$F$50))</f>
        <v>CAPITAL</v>
      </c>
      <c r="I2" s="4" t="str" cm="1">
        <f t="array" ref="I2:I55">IF(_xlfn.VSTACK(_xlfn.ANCHORARRAY(E2),$G$2:$G$50)=0,"",_xlfn.VSTACK(_xlfn.ANCHORARRAY(E2),$G$2:$G$50))</f>
        <v>CAPITAL - Revision Two Capital</v>
      </c>
      <c r="K2" s="1" t="s">
        <v>54</v>
      </c>
    </row>
    <row r="3" spans="1:11" x14ac:dyDescent="0.45">
      <c r="C3" s="4" t="str">
        <v>PRODRETAIL</v>
      </c>
      <c r="D3" s="4" t="str">
        <v>Products Retail</v>
      </c>
      <c r="E3" s="4" t="str">
        <v>PRODRETAIL - Products Retail</v>
      </c>
      <c r="F3" s="30" t="s">
        <v>64</v>
      </c>
      <c r="G3" s="30" t="s">
        <v>65</v>
      </c>
      <c r="H3" s="4" t="str">
        <v>PRODRETAIL</v>
      </c>
      <c r="I3" s="4" t="str">
        <v>PRODRETAIL - Products Retail</v>
      </c>
      <c r="K3" s="1" t="s">
        <v>66</v>
      </c>
    </row>
    <row r="4" spans="1:11" x14ac:dyDescent="0.45">
      <c r="C4" s="4" t="str">
        <v>PRODWHOLE</v>
      </c>
      <c r="D4" s="4" t="str">
        <v>Products Wholesale</v>
      </c>
      <c r="E4" s="4" t="str">
        <v>PRODWHOLE - Products Wholesale</v>
      </c>
      <c r="F4" s="30" t="s">
        <v>67</v>
      </c>
      <c r="G4" s="30" t="s">
        <v>68</v>
      </c>
      <c r="H4" s="4" t="str">
        <v>PRODWHOLE</v>
      </c>
      <c r="I4" s="4" t="str">
        <v>PRODWHOLE - Products Wholesale</v>
      </c>
      <c r="K4" s="1" t="s">
        <v>69</v>
      </c>
    </row>
    <row r="5" spans="1:11" x14ac:dyDescent="0.45">
      <c r="C5" s="4" t="str">
        <v>SERVEAST</v>
      </c>
      <c r="D5" s="4" t="str">
        <v>Services East</v>
      </c>
      <c r="E5" s="4" t="str">
        <v>SERVEAST - Services East</v>
      </c>
      <c r="F5" s="30"/>
      <c r="G5" s="30"/>
      <c r="H5" s="4" t="str">
        <v>SERVEAST</v>
      </c>
      <c r="I5" s="4" t="str">
        <v>SERVEAST - Services East</v>
      </c>
    </row>
    <row r="6" spans="1:11" x14ac:dyDescent="0.45">
      <c r="C6" s="4" t="str">
        <v>SERVWEST</v>
      </c>
      <c r="D6" s="4" t="str">
        <v>Services West</v>
      </c>
      <c r="E6" s="4" t="str">
        <v>SERVWEST - Services West</v>
      </c>
      <c r="F6" s="30"/>
      <c r="G6" s="30"/>
      <c r="H6" s="4" t="str">
        <v>SERVWEST</v>
      </c>
      <c r="I6" s="4" t="str">
        <v>SERVWEST - Services West</v>
      </c>
    </row>
    <row r="7" spans="1:11" x14ac:dyDescent="0.45">
      <c r="F7" s="30"/>
      <c r="G7" s="30"/>
      <c r="H7" s="4" t="str">
        <v/>
      </c>
      <c r="I7" s="4" t="str">
        <v>Consolidated</v>
      </c>
    </row>
    <row r="8" spans="1:11" x14ac:dyDescent="0.45">
      <c r="F8" s="30"/>
      <c r="G8" s="30"/>
      <c r="H8" s="4" t="str">
        <v>PRODRETAIL;PRODWHOLE</v>
      </c>
      <c r="I8" s="4" t="str">
        <v>Products</v>
      </c>
    </row>
    <row r="9" spans="1:11" x14ac:dyDescent="0.45">
      <c r="F9" s="30"/>
      <c r="G9" s="30"/>
      <c r="H9" s="4" t="str">
        <v>SERVEAST;SERVWEST</v>
      </c>
      <c r="I9" s="4" t="str">
        <v>Services</v>
      </c>
    </row>
    <row r="10" spans="1:11" x14ac:dyDescent="0.45">
      <c r="F10" s="30"/>
      <c r="G10" s="30"/>
      <c r="H10" s="4" t="str">
        <v/>
      </c>
      <c r="I10" s="4" t="str">
        <v/>
      </c>
    </row>
    <row r="11" spans="1:11" x14ac:dyDescent="0.45">
      <c r="F11" s="30"/>
      <c r="G11" s="30"/>
      <c r="H11" s="4" t="str">
        <v/>
      </c>
      <c r="I11" s="4" t="str">
        <v/>
      </c>
    </row>
    <row r="12" spans="1:11" x14ac:dyDescent="0.45">
      <c r="F12" s="30"/>
      <c r="G12" s="30"/>
      <c r="H12" s="4" t="str">
        <v/>
      </c>
      <c r="I12" s="4" t="str">
        <v/>
      </c>
    </row>
    <row r="13" spans="1:11" x14ac:dyDescent="0.45">
      <c r="F13" s="30"/>
      <c r="G13" s="30"/>
      <c r="H13" s="4" t="str">
        <v/>
      </c>
      <c r="I13" s="4" t="str">
        <v/>
      </c>
    </row>
    <row r="14" spans="1:11" x14ac:dyDescent="0.45">
      <c r="H14" s="4" t="str">
        <v/>
      </c>
      <c r="I14" s="4" t="str">
        <v/>
      </c>
    </row>
    <row r="15" spans="1:11" x14ac:dyDescent="0.45">
      <c r="H15" s="4" t="str">
        <v/>
      </c>
      <c r="I15" s="4" t="str">
        <v/>
      </c>
    </row>
    <row r="16" spans="1:11" x14ac:dyDescent="0.45">
      <c r="H16" s="4" t="str">
        <v/>
      </c>
      <c r="I16" s="4" t="str">
        <v/>
      </c>
    </row>
    <row r="17" spans="8:9" x14ac:dyDescent="0.45">
      <c r="H17" s="4" t="str">
        <v/>
      </c>
      <c r="I17" s="4" t="str">
        <v/>
      </c>
    </row>
    <row r="18" spans="8:9" x14ac:dyDescent="0.45">
      <c r="H18" s="4" t="str">
        <v/>
      </c>
      <c r="I18" s="4" t="str">
        <v/>
      </c>
    </row>
    <row r="19" spans="8:9" x14ac:dyDescent="0.45">
      <c r="H19" s="4" t="str">
        <v/>
      </c>
      <c r="I19" s="4" t="str">
        <v/>
      </c>
    </row>
    <row r="20" spans="8:9" x14ac:dyDescent="0.45">
      <c r="H20" s="4" t="str">
        <v/>
      </c>
      <c r="I20" s="4" t="str">
        <v/>
      </c>
    </row>
    <row r="21" spans="8:9" x14ac:dyDescent="0.45">
      <c r="H21" s="4" t="str">
        <v/>
      </c>
      <c r="I21" s="4" t="str">
        <v/>
      </c>
    </row>
    <row r="22" spans="8:9" x14ac:dyDescent="0.45">
      <c r="H22" s="4" t="str">
        <v/>
      </c>
      <c r="I22" s="4" t="str">
        <v/>
      </c>
    </row>
    <row r="23" spans="8:9" x14ac:dyDescent="0.45">
      <c r="H23" s="4" t="str">
        <v/>
      </c>
      <c r="I23" s="4" t="str">
        <v/>
      </c>
    </row>
    <row r="24" spans="8:9" x14ac:dyDescent="0.45">
      <c r="H24" s="4" t="str">
        <v/>
      </c>
      <c r="I24" s="4" t="str">
        <v/>
      </c>
    </row>
    <row r="25" spans="8:9" x14ac:dyDescent="0.45">
      <c r="H25" s="4" t="str">
        <v/>
      </c>
      <c r="I25" s="4" t="str">
        <v/>
      </c>
    </row>
    <row r="26" spans="8:9" x14ac:dyDescent="0.45">
      <c r="H26" s="4" t="str">
        <v/>
      </c>
      <c r="I26" s="4" t="str">
        <v/>
      </c>
    </row>
    <row r="27" spans="8:9" x14ac:dyDescent="0.45">
      <c r="H27" s="4" t="str">
        <v/>
      </c>
      <c r="I27" s="4" t="str">
        <v/>
      </c>
    </row>
    <row r="28" spans="8:9" x14ac:dyDescent="0.45">
      <c r="H28" s="4" t="str">
        <v/>
      </c>
      <c r="I28" s="4" t="str">
        <v/>
      </c>
    </row>
    <row r="29" spans="8:9" x14ac:dyDescent="0.45">
      <c r="H29" s="4" t="str">
        <v/>
      </c>
      <c r="I29" s="4" t="str">
        <v/>
      </c>
    </row>
    <row r="30" spans="8:9" x14ac:dyDescent="0.45">
      <c r="H30" s="4" t="str">
        <v/>
      </c>
      <c r="I30" s="4" t="str">
        <v/>
      </c>
    </row>
    <row r="31" spans="8:9" x14ac:dyDescent="0.45">
      <c r="H31" s="4" t="str">
        <v/>
      </c>
      <c r="I31" s="4" t="str">
        <v/>
      </c>
    </row>
    <row r="32" spans="8:9" x14ac:dyDescent="0.45">
      <c r="H32" s="4" t="str">
        <v/>
      </c>
      <c r="I32" s="4" t="str">
        <v/>
      </c>
    </row>
    <row r="33" spans="8:9" x14ac:dyDescent="0.45">
      <c r="H33" s="4" t="str">
        <v/>
      </c>
      <c r="I33" s="4" t="str">
        <v/>
      </c>
    </row>
    <row r="34" spans="8:9" x14ac:dyDescent="0.45">
      <c r="H34" s="4" t="str">
        <v/>
      </c>
      <c r="I34" s="4" t="str">
        <v/>
      </c>
    </row>
    <row r="35" spans="8:9" x14ac:dyDescent="0.45">
      <c r="H35" s="4" t="str">
        <v/>
      </c>
      <c r="I35" s="4" t="str">
        <v/>
      </c>
    </row>
    <row r="36" spans="8:9" x14ac:dyDescent="0.45">
      <c r="H36" s="4" t="str">
        <v/>
      </c>
      <c r="I36" s="4" t="str">
        <v/>
      </c>
    </row>
    <row r="37" spans="8:9" x14ac:dyDescent="0.45">
      <c r="H37" s="4" t="str">
        <v/>
      </c>
      <c r="I37" s="4" t="str">
        <v/>
      </c>
    </row>
    <row r="38" spans="8:9" x14ac:dyDescent="0.45">
      <c r="H38" s="4" t="str">
        <v/>
      </c>
      <c r="I38" s="4" t="str">
        <v/>
      </c>
    </row>
    <row r="39" spans="8:9" x14ac:dyDescent="0.45">
      <c r="H39" s="4" t="str">
        <v/>
      </c>
      <c r="I39" s="4" t="str">
        <v/>
      </c>
    </row>
    <row r="40" spans="8:9" x14ac:dyDescent="0.45">
      <c r="H40" s="4" t="str">
        <v/>
      </c>
      <c r="I40" s="4" t="str">
        <v/>
      </c>
    </row>
    <row r="41" spans="8:9" x14ac:dyDescent="0.45">
      <c r="H41" s="4" t="str">
        <v/>
      </c>
      <c r="I41" s="4" t="str">
        <v/>
      </c>
    </row>
    <row r="42" spans="8:9" x14ac:dyDescent="0.45">
      <c r="H42" s="4" t="str">
        <v/>
      </c>
      <c r="I42" s="4" t="str">
        <v/>
      </c>
    </row>
    <row r="43" spans="8:9" x14ac:dyDescent="0.45">
      <c r="H43" s="4" t="str">
        <v/>
      </c>
      <c r="I43" s="4" t="str">
        <v/>
      </c>
    </row>
    <row r="44" spans="8:9" x14ac:dyDescent="0.45">
      <c r="H44" s="4" t="str">
        <v/>
      </c>
      <c r="I44" s="4" t="str">
        <v/>
      </c>
    </row>
    <row r="45" spans="8:9" x14ac:dyDescent="0.45">
      <c r="H45" s="4" t="str">
        <v/>
      </c>
      <c r="I45" s="4" t="str">
        <v/>
      </c>
    </row>
    <row r="46" spans="8:9" x14ac:dyDescent="0.45">
      <c r="H46" s="4" t="str">
        <v/>
      </c>
      <c r="I46" s="4" t="str">
        <v/>
      </c>
    </row>
    <row r="47" spans="8:9" x14ac:dyDescent="0.45">
      <c r="H47" s="4" t="str">
        <v/>
      </c>
      <c r="I47" s="4" t="str">
        <v/>
      </c>
    </row>
    <row r="48" spans="8:9" x14ac:dyDescent="0.45">
      <c r="H48" s="4" t="str">
        <v/>
      </c>
      <c r="I48" s="4" t="str">
        <v/>
      </c>
    </row>
    <row r="49" spans="8:9" x14ac:dyDescent="0.45">
      <c r="H49" s="4" t="str">
        <v/>
      </c>
      <c r="I49" s="4" t="str">
        <v/>
      </c>
    </row>
    <row r="50" spans="8:9" x14ac:dyDescent="0.45">
      <c r="H50" s="4" t="str">
        <v/>
      </c>
      <c r="I50" s="4" t="str">
        <v/>
      </c>
    </row>
    <row r="51" spans="8:9" x14ac:dyDescent="0.45">
      <c r="H51" s="4" t="str">
        <v/>
      </c>
      <c r="I51" s="4" t="str">
        <v/>
      </c>
    </row>
    <row r="52" spans="8:9" x14ac:dyDescent="0.45">
      <c r="H52" s="4" t="str">
        <v/>
      </c>
      <c r="I52" s="4" t="str">
        <v/>
      </c>
    </row>
    <row r="53" spans="8:9" x14ac:dyDescent="0.45">
      <c r="H53" s="4" t="str">
        <v/>
      </c>
      <c r="I53" s="4" t="str">
        <v/>
      </c>
    </row>
    <row r="54" spans="8:9" x14ac:dyDescent="0.45">
      <c r="H54" s="4" t="str">
        <v/>
      </c>
      <c r="I54" s="4" t="str">
        <v/>
      </c>
    </row>
    <row r="55" spans="8:9" x14ac:dyDescent="0.45">
      <c r="H55" s="4" t="str">
        <v/>
      </c>
      <c r="I55" s="4" t="str">
        <v/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4CE1C-75FA-4BE9-B56B-F5E832790B19}">
  <sheetPr>
    <tabColor theme="0" tint="-0.499984740745262"/>
  </sheetPr>
  <dimension ref="A1:B19"/>
  <sheetViews>
    <sheetView showGridLines="0" workbookViewId="0">
      <selection activeCell="B11" sqref="B11"/>
    </sheetView>
  </sheetViews>
  <sheetFormatPr defaultRowHeight="15.75" x14ac:dyDescent="0.5"/>
  <cols>
    <col min="1" max="1" width="17.234375" customWidth="1"/>
    <col min="2" max="2" width="67.9375" bestFit="1" customWidth="1"/>
  </cols>
  <sheetData>
    <row r="1" spans="1:2" ht="23.25" x14ac:dyDescent="0.7">
      <c r="A1" s="35" t="s">
        <v>70</v>
      </c>
    </row>
    <row r="3" spans="1:2" x14ac:dyDescent="0.5">
      <c r="A3" t="s">
        <v>71</v>
      </c>
    </row>
    <row r="4" spans="1:2" x14ac:dyDescent="0.5">
      <c r="A4" t="s">
        <v>84</v>
      </c>
    </row>
    <row r="5" spans="1:2" x14ac:dyDescent="0.5">
      <c r="A5" s="36" t="s">
        <v>72</v>
      </c>
      <c r="B5" t="s">
        <v>90</v>
      </c>
    </row>
    <row r="6" spans="1:2" x14ac:dyDescent="0.5">
      <c r="A6" s="36" t="s">
        <v>73</v>
      </c>
      <c r="B6" t="s">
        <v>74</v>
      </c>
    </row>
    <row r="7" spans="1:2" x14ac:dyDescent="0.5">
      <c r="A7" s="36" t="s">
        <v>75</v>
      </c>
      <c r="B7" t="s">
        <v>11</v>
      </c>
    </row>
    <row r="8" spans="1:2" x14ac:dyDescent="0.5">
      <c r="A8" s="36" t="s">
        <v>76</v>
      </c>
      <c r="B8" t="s">
        <v>77</v>
      </c>
    </row>
    <row r="9" spans="1:2" x14ac:dyDescent="0.5">
      <c r="A9" s="36" t="s">
        <v>78</v>
      </c>
      <c r="B9" s="37">
        <v>1.4</v>
      </c>
    </row>
    <row r="10" spans="1:2" x14ac:dyDescent="0.5">
      <c r="A10" s="36" t="s">
        <v>79</v>
      </c>
      <c r="B10" s="38">
        <v>45902</v>
      </c>
    </row>
    <row r="11" spans="1:2" x14ac:dyDescent="0.5">
      <c r="A11" s="36" t="s">
        <v>80</v>
      </c>
      <c r="B11" s="41" t="s">
        <v>83</v>
      </c>
    </row>
    <row r="14" spans="1:2" x14ac:dyDescent="0.5">
      <c r="A14" s="57" t="s">
        <v>87</v>
      </c>
      <c r="B14" s="57" t="s">
        <v>88</v>
      </c>
    </row>
    <row r="15" spans="1:2" x14ac:dyDescent="0.5">
      <c r="A15" s="58">
        <v>1</v>
      </c>
      <c r="B15" s="58" t="s">
        <v>81</v>
      </c>
    </row>
    <row r="16" spans="1:2" x14ac:dyDescent="0.5">
      <c r="A16" s="58">
        <v>1.1000000000000001</v>
      </c>
      <c r="B16" s="58" t="s">
        <v>89</v>
      </c>
    </row>
    <row r="17" spans="1:2" x14ac:dyDescent="0.5">
      <c r="A17" s="58">
        <v>1.2</v>
      </c>
      <c r="B17" s="58" t="s">
        <v>91</v>
      </c>
    </row>
    <row r="18" spans="1:2" x14ac:dyDescent="0.5">
      <c r="A18" s="58">
        <v>1.3</v>
      </c>
      <c r="B18" s="58" t="s">
        <v>93</v>
      </c>
    </row>
    <row r="19" spans="1:2" ht="47.25" x14ac:dyDescent="0.5">
      <c r="A19" s="57">
        <v>1.4</v>
      </c>
      <c r="B19" s="62" t="s">
        <v>100</v>
      </c>
    </row>
  </sheetData>
  <hyperlinks>
    <hyperlink ref="B11" r:id="rId1" xr:uid="{294907DE-8CF8-4881-B632-B77D806A1066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5A009-9C06-410F-B500-EA19EE9E6031}">
  <dimension ref="A1:F1"/>
  <sheetViews>
    <sheetView workbookViewId="0"/>
  </sheetViews>
  <sheetFormatPr defaultRowHeight="15.75" x14ac:dyDescent="0.5"/>
  <sheetData>
    <row r="1" spans="1:6" x14ac:dyDescent="0.5">
      <c r="A1" t="s">
        <v>11</v>
      </c>
      <c r="B1" t="s">
        <v>96</v>
      </c>
      <c r="C1" t="s">
        <v>97</v>
      </c>
      <c r="D1" t="b">
        <v>0</v>
      </c>
      <c r="E1" t="s">
        <v>98</v>
      </c>
      <c r="F1" t="s">
        <v>99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9AA77-6674-4786-B615-E70D8C4CEBB3}">
  <dimension ref="A1"/>
  <sheetViews>
    <sheetView workbookViewId="0"/>
  </sheetViews>
  <sheetFormatPr defaultRowHeight="15.75" x14ac:dyDescent="0.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89326-ED11-42FF-B932-9127DFE777A2}">
  <dimension ref="A1"/>
  <sheetViews>
    <sheetView workbookViewId="0"/>
  </sheetViews>
  <sheetFormatPr defaultRowHeight="15.75" x14ac:dyDescent="0.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44a7f5-8a77-4428-8ee2-2834b8af263d">
      <Terms xmlns="http://schemas.microsoft.com/office/infopath/2007/PartnerControls"/>
    </lcf76f155ced4ddcb4097134ff3c332f>
    <TaxCatchAll xmlns="e8ea7d2f-2adf-4240-a9a3-0f4cbd191e2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51CFD0915C974B9171B3EF07AE7C70" ma:contentTypeVersion="14" ma:contentTypeDescription="Create a new document." ma:contentTypeScope="" ma:versionID="5091a9a55096933bb29c07c791fde6f7">
  <xsd:schema xmlns:xsd="http://www.w3.org/2001/XMLSchema" xmlns:xs="http://www.w3.org/2001/XMLSchema" xmlns:p="http://schemas.microsoft.com/office/2006/metadata/properties" xmlns:ns2="4944a7f5-8a77-4428-8ee2-2834b8af263d" xmlns:ns3="e8ea7d2f-2adf-4240-a9a3-0f4cbd191e2b" targetNamespace="http://schemas.microsoft.com/office/2006/metadata/properties" ma:root="true" ma:fieldsID="b4c02326f385a6d364b1ad73f2fb4adc" ns2:_="" ns3:_="">
    <xsd:import namespace="4944a7f5-8a77-4428-8ee2-2834b8af263d"/>
    <xsd:import namespace="e8ea7d2f-2adf-4240-a9a3-0f4cbd191e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44a7f5-8a77-4428-8ee2-2834b8af26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9ab57cc-0bcc-4ef8-976a-f24015158e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ea7d2f-2adf-4240-a9a3-0f4cbd191e2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a6752e0-999a-4a23-b510-41f405ac79f8}" ma:internalName="TaxCatchAll" ma:showField="CatchAllData" ma:web="e8ea7d2f-2adf-4240-a9a3-0f4cbd191e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371BA9-5B40-48CD-BA98-CB9555DC00FE}">
  <ds:schemaRefs>
    <ds:schemaRef ds:uri="http://www.w3.org/XML/1998/namespace"/>
    <ds:schemaRef ds:uri="http://purl.org/dc/elements/1.1/"/>
    <ds:schemaRef ds:uri="http://schemas.microsoft.com/office/2006/documentManagement/types"/>
    <ds:schemaRef ds:uri="a2a878c6-980b-425b-9359-01222e47b813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6cce82b-7f0c-4b1b-b091-a99927064174"/>
  </ds:schemaRefs>
</ds:datastoreItem>
</file>

<file path=customXml/itemProps2.xml><?xml version="1.0" encoding="utf-8"?>
<ds:datastoreItem xmlns:ds="http://schemas.openxmlformats.org/officeDocument/2006/customXml" ds:itemID="{6C4C9EDB-DF1C-4A35-97D4-AAAEA46AB53F}"/>
</file>

<file path=customXml/itemProps3.xml><?xml version="1.0" encoding="utf-8"?>
<ds:datastoreItem xmlns:ds="http://schemas.openxmlformats.org/officeDocument/2006/customXml" ds:itemID="{9D887BD2-84EF-46C1-B017-F35324F4A7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Budget Writeback</vt:lpstr>
      <vt:lpstr>Options</vt:lpstr>
      <vt:lpstr>Information</vt:lpstr>
      <vt:lpstr>Connection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2024-01-18T04:49:12Z</dcterms:created>
  <dcterms:modified xsi:type="dcterms:W3CDTF">2025-09-02T06:51:36Z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0x0101001A51CFD0915C974B9171B3EF07AE7C70</vt:lpwstr>
  </property>
  <property fmtid="{D5CDD505-2E9C-101B-9397-08002B2CF9AE}" pid="3" name="MediaServiceImageTags">
    <vt:lpwstr/>
  </property>
</Properties>
</file>